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transpordiamet.ee/dhs/webdav/7eca9aa7720bad99c9dc3f374c15d5251f804a12/47902210281/e12dc3f6-a7f1-4c67-991d-0abe58183b4f/"/>
    </mc:Choice>
  </mc:AlternateContent>
  <xr:revisionPtr revIDLastSave="0" documentId="13_ncr:1_{1D1BA0AF-3432-4D8B-81A6-95D4ACC4CA6E}" xr6:coauthVersionLast="47" xr6:coauthVersionMax="47" xr10:uidLastSave="{00000000-0000-0000-0000-000000000000}"/>
  <bookViews>
    <workbookView xWindow="30600" yWindow="-120" windowWidth="29040" windowHeight="15840" xr2:uid="{B098B4E8-D809-493E-A89F-BAB03056AE4A}"/>
  </bookViews>
  <sheets>
    <sheet name="TRAM 2024. a eelarve" sheetId="1" r:id="rId1"/>
    <sheet name="Lisa 1 THK objektide nimekiri" sheetId="2" r:id="rId2"/>
    <sheet name="Lisa 2 Investeeringute nimekiri" sheetId="3" r:id="rId3"/>
  </sheets>
  <externalReferences>
    <externalReference r:id="rId4"/>
  </externalReferences>
  <definedNames>
    <definedName name="_xlnm._FilterDatabase" localSheetId="2" hidden="1">'Lisa 2 Investeeringute nimekiri'!$A$5:$E$5</definedName>
    <definedName name="_xlnm._FilterDatabase" localSheetId="0" hidden="1">'TRAM 2024. a eelarve'!$A$11:$I$128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49" i="1"/>
  <c r="I50" i="1"/>
  <c r="E31" i="3"/>
  <c r="E21" i="3"/>
  <c r="E36" i="3" s="1"/>
  <c r="D463" i="2" l="1"/>
  <c r="D440" i="2"/>
  <c r="D387" i="2"/>
  <c r="D381" i="2"/>
  <c r="D358" i="2"/>
  <c r="D127" i="2"/>
  <c r="D125" i="2"/>
  <c r="D102" i="2"/>
  <c r="D66" i="2"/>
  <c r="D61" i="2"/>
  <c r="D41" i="2"/>
  <c r="D6" i="2"/>
  <c r="I7" i="1" l="1"/>
  <c r="I77" i="1"/>
  <c r="I6" i="1" l="1"/>
  <c r="I101" i="1"/>
  <c r="I8" i="1" s="1"/>
  <c r="I14" i="1"/>
  <c r="I4" i="1" s="1"/>
  <c r="I5" i="1" l="1"/>
  <c r="I9" i="1" s="1"/>
</calcChain>
</file>

<file path=xl/sharedStrings.xml><?xml version="1.0" encoding="utf-8"?>
<sst xmlns="http://schemas.openxmlformats.org/spreadsheetml/2006/main" count="2020" uniqueCount="594">
  <si>
    <t>None</t>
  </si>
  <si>
    <t>SE000028</t>
  </si>
  <si>
    <t>IN001000</t>
  </si>
  <si>
    <t>IN002000</t>
  </si>
  <si>
    <t>IN005000</t>
  </si>
  <si>
    <t>IN050194</t>
  </si>
  <si>
    <t>IN050433</t>
  </si>
  <si>
    <t>9LA0-MU00-ESTMILMOB</t>
  </si>
  <si>
    <t>9LA0-MU14-EE-TM-0029</t>
  </si>
  <si>
    <t>IN050442</t>
  </si>
  <si>
    <t>IN050968</t>
  </si>
  <si>
    <t>IN050969</t>
  </si>
  <si>
    <t>1LA0-RF21-02362TILM</t>
  </si>
  <si>
    <t>IN050051</t>
  </si>
  <si>
    <t>9LA0-MU14-RB-ARENDUS</t>
  </si>
  <si>
    <t>9LA0-MU14-RB-CEF6</t>
  </si>
  <si>
    <t>9LA0-MU14-RB-CEF9</t>
  </si>
  <si>
    <t>IN050977</t>
  </si>
  <si>
    <t>1LA0-CF21-03112UULU</t>
  </si>
  <si>
    <t>IN050978</t>
  </si>
  <si>
    <t>1LA0-CF21-03112SAUG</t>
  </si>
  <si>
    <t>IN050988</t>
  </si>
  <si>
    <t>1LA0-CF21-03112HARKU</t>
  </si>
  <si>
    <t>IN050989</t>
  </si>
  <si>
    <t>1LA0-CF21-03112NEANU</t>
  </si>
  <si>
    <t>IN050991</t>
  </si>
  <si>
    <t>1LA0-CF21-03112LIBAT</t>
  </si>
  <si>
    <t>IN000035</t>
  </si>
  <si>
    <t>SE000035</t>
  </si>
  <si>
    <t>10</t>
  </si>
  <si>
    <t>320010</t>
  </si>
  <si>
    <t>320020</t>
  </si>
  <si>
    <t>320360</t>
  </si>
  <si>
    <t>320500</t>
  </si>
  <si>
    <t>320710</t>
  </si>
  <si>
    <t>3233</t>
  </si>
  <si>
    <t>323700</t>
  </si>
  <si>
    <t>323710</t>
  </si>
  <si>
    <t>323800</t>
  </si>
  <si>
    <t>3811</t>
  </si>
  <si>
    <t>3818</t>
  </si>
  <si>
    <t>3823</t>
  </si>
  <si>
    <t>382700</t>
  </si>
  <si>
    <t>3880</t>
  </si>
  <si>
    <t>388850</t>
  </si>
  <si>
    <t>388860</t>
  </si>
  <si>
    <t>601000</t>
  </si>
  <si>
    <t>601002</t>
  </si>
  <si>
    <t>20</t>
  </si>
  <si>
    <t>15</t>
  </si>
  <si>
    <t>40</t>
  </si>
  <si>
    <t>359</t>
  </si>
  <si>
    <t>43</t>
  </si>
  <si>
    <t>44</t>
  </si>
  <si>
    <t>3221</t>
  </si>
  <si>
    <t>3230</t>
  </si>
  <si>
    <t>3232</t>
  </si>
  <si>
    <t>45</t>
  </si>
  <si>
    <t>388090</t>
  </si>
  <si>
    <t>3888</t>
  </si>
  <si>
    <t>60</t>
  </si>
  <si>
    <t>Eelarve liik</t>
  </si>
  <si>
    <t>Konto</t>
  </si>
  <si>
    <t>Objekti nimi</t>
  </si>
  <si>
    <t>Majanduslik sisu</t>
  </si>
  <si>
    <t>Laevakinnistutsraamatu toimongute riigilõiv</t>
  </si>
  <si>
    <t xml:space="preserve">Liiklusregistri toimingute riigilõiv </t>
  </si>
  <si>
    <t>Lennunduse valdkonna toimingute riigilõiv</t>
  </si>
  <si>
    <t>Raudteeseaduse alusel teostatavate toimingute riigilõiv</t>
  </si>
  <si>
    <t>Veetranspordi valdkonna toimingute riigilõiv</t>
  </si>
  <si>
    <t>Üür ja rent</t>
  </si>
  <si>
    <t>Hoonestusõiguse tasu</t>
  </si>
  <si>
    <t>Kasutamisõiguse tasu</t>
  </si>
  <si>
    <t>Veeteetasu</t>
  </si>
  <si>
    <t>kasum/kahjum materiaalse põhivara müügist</t>
  </si>
  <si>
    <t>Kasum/kahjum varude müügist</t>
  </si>
  <si>
    <t>Muud viivise intressitulud</t>
  </si>
  <si>
    <t>Teekasutustasu</t>
  </si>
  <si>
    <t>Menetluskulude hüvitised</t>
  </si>
  <si>
    <t>Sunniraha ja tulud asendustäitmisest</t>
  </si>
  <si>
    <t>Väärteomenetluse seadustiku alusel määratud trahvid</t>
  </si>
  <si>
    <t>Kindlustushüvitised</t>
  </si>
  <si>
    <t>Leppetrahvid</t>
  </si>
  <si>
    <t>Eelarve objekt</t>
  </si>
  <si>
    <t>Inventar</t>
  </si>
  <si>
    <t>IT investeeringud</t>
  </si>
  <si>
    <t>Muud investeeringud</t>
  </si>
  <si>
    <t>Veeteede süvendamine</t>
  </si>
  <si>
    <t>Riigimaanteede remondi koondprojekt</t>
  </si>
  <si>
    <t>Tuletornid</t>
  </si>
  <si>
    <t>Transpordiameti hoonete renoveerimine</t>
  </si>
  <si>
    <t>Maade soetamine</t>
  </si>
  <si>
    <t>Välistoetused</t>
  </si>
  <si>
    <t>Libatse-Nurme 2+2 tee</t>
  </si>
  <si>
    <t>Tallinn- Luhamaa Neanurme-Pikknurme 2+1 tee ehitus</t>
  </si>
  <si>
    <t>Sauga-Pärnu 2+2 tee ehitus</t>
  </si>
  <si>
    <t>Riigitee nr 4 Pärnu-Ikla Pärnu-Uulu teelõigu ehitus</t>
  </si>
  <si>
    <t>Teeilmajaamde seiresüsteemi uuendamine</t>
  </si>
  <si>
    <t>Multimodal military mobility in Estonia-Kanama</t>
  </si>
  <si>
    <t>Rail Baltica maanteeviaduktide ehitus</t>
  </si>
  <si>
    <t>Paldiski maantee Harku ristmik</t>
  </si>
  <si>
    <t>Viaduktide ehitus</t>
  </si>
  <si>
    <t>RKAS</t>
  </si>
  <si>
    <t>Inventari km</t>
  </si>
  <si>
    <t>Tööjõukulud</t>
  </si>
  <si>
    <t>Majandamiskulud</t>
  </si>
  <si>
    <t>käibemaks majandamiskuludelt</t>
  </si>
  <si>
    <t>muuseumi piletitulu</t>
  </si>
  <si>
    <t>tulud majanduslikust tegevusest</t>
  </si>
  <si>
    <t>Tulud</t>
  </si>
  <si>
    <t>Investeeringud</t>
  </si>
  <si>
    <t>amort</t>
  </si>
  <si>
    <t>km</t>
  </si>
  <si>
    <t>investeering omatulust</t>
  </si>
  <si>
    <t>Kinnitatud eelarve 2024</t>
  </si>
  <si>
    <t>Dynamic traffic and truck parking management</t>
  </si>
  <si>
    <t>Riigimaanteede koondprojekt</t>
  </si>
  <si>
    <t>Talvine navigatsioon</t>
  </si>
  <si>
    <t>Tegevuskulud</t>
  </si>
  <si>
    <t>tulud muudelt tegevusaladelt (lennukaartide müük)</t>
  </si>
  <si>
    <t>Programmi tegevus - nimi</t>
  </si>
  <si>
    <t>Programmi tegevus-kood</t>
  </si>
  <si>
    <t>TULUD KOKKU</t>
  </si>
  <si>
    <t>Stsenaarium asutuse kulumudelis</t>
  </si>
  <si>
    <t>Periood asutuse kulumudelis</t>
  </si>
  <si>
    <t>XX010000</t>
  </si>
  <si>
    <t>Programmide ülene</t>
  </si>
  <si>
    <t>TULEMUSVALDKOND  TRANSPORT</t>
  </si>
  <si>
    <t>Investeeringud transporti</t>
  </si>
  <si>
    <t>KULUD KOKKU</t>
  </si>
  <si>
    <t>Veetransporditaristu arendamine ja korrashoid</t>
  </si>
  <si>
    <t/>
  </si>
  <si>
    <t>Põhivara kulum</t>
  </si>
  <si>
    <t>Maaneetransporditaristu arendamine ja korrashoid</t>
  </si>
  <si>
    <t>Vahendid RKASile</t>
  </si>
  <si>
    <t>Tööjõukulud CO2 kvooditulust</t>
  </si>
  <si>
    <t>Ohutu ja säästlik transpordisüsteem</t>
  </si>
  <si>
    <t>Tööjõukulud Maanteemuuseum</t>
  </si>
  <si>
    <t>KÄIBEMAKS KOKKU</t>
  </si>
  <si>
    <t>TR010000</t>
  </si>
  <si>
    <t>TR010103</t>
  </si>
  <si>
    <t>TRTR0308</t>
  </si>
  <si>
    <t>TR010101</t>
  </si>
  <si>
    <t xml:space="preserve">Programmide ülene </t>
  </si>
  <si>
    <t xml:space="preserve">Investeeringud </t>
  </si>
  <si>
    <t>Kulud</t>
  </si>
  <si>
    <t>Käibemaks</t>
  </si>
  <si>
    <t>Transpordiameti 2024. aasta eelarve</t>
  </si>
  <si>
    <t>IN kood</t>
  </si>
  <si>
    <t>Teenistus</t>
  </si>
  <si>
    <t>Nimetus</t>
  </si>
  <si>
    <t>Merendusteenistus</t>
  </si>
  <si>
    <t xml:space="preserve">Kiimaseadme paigaldamine Pärn 6, Kuressaare </t>
  </si>
  <si>
    <t>Tugiteenistus</t>
  </si>
  <si>
    <t>Heli tn 6, Tallinn angaari katuse remonttööd läbijooksude tõkestamiseks</t>
  </si>
  <si>
    <t>Heli tn 6, Tallinn I korrusel teenindussaalis külmavee magistraaltoru vahetus</t>
  </si>
  <si>
    <t>Päikesepaneelide paigaldamine Valge 4, Valge 3, Pärnu teenidusbüroo (Tallinna mnt 76) ja Rakvere esinduse (Vallikraavi 2) hoonete katustele</t>
  </si>
  <si>
    <t>Sõidukite elektrilaadimistaristu väljaehitamine Valge 4 ja Teelise 4 kinnistutel.</t>
  </si>
  <si>
    <t>Teelise 4, Tallinn hoone välisfassaadi osaline remont, sokli korrastamine, katuse värvimine</t>
  </si>
  <si>
    <t>Teelise 4, Tallinn hoones paikneva ventilatsiooni seadme väljavahetuse projekteerimine ja seadme vahetus</t>
  </si>
  <si>
    <t>Veneküla parkla asendiplaani muudatuse projekteerimine</t>
  </si>
  <si>
    <t>Veneküla veoautode parkla läbipääsulahenduse välja ehitus</t>
  </si>
  <si>
    <t>Veski 23, Tartu sadevee ärajuhtimise väljaehitamine kinnistul</t>
  </si>
  <si>
    <t>Heli tn 6, Tallinn I korruse ventilatsiooniseadme vahetuse projekteerimine ja seadme vahtus</t>
  </si>
  <si>
    <t>Narva teenindusbüroo ventilatsiooni seadme vahetuse projekteerimine ja vahetuse teostamine</t>
  </si>
  <si>
    <t>Maanteemuuseumi peamaja remonttööd</t>
  </si>
  <si>
    <t>Planeeritav maksumus</t>
  </si>
  <si>
    <t>Lehviksonar laevale EVA-301</t>
  </si>
  <si>
    <t>IN koodi nimetus</t>
  </si>
  <si>
    <t>Merise tulepaagi lammutamine ja uue ehitamine</t>
  </si>
  <si>
    <t>Merise tulepaagi lammutamise ja uue ehituse omanikujärelevalve teostamine</t>
  </si>
  <si>
    <t>Narva-Jõesuu DGNS tugijaama ümbertõstmine</t>
  </si>
  <si>
    <t>Viimsi alumise tulepaagi lammutamine ja uue ehitamine</t>
  </si>
  <si>
    <t xml:space="preserve">Viimsi sihi alumise tulepaagi lammutamine ja uue püstitamine_x000D_
</t>
  </si>
  <si>
    <t>Rukki kanali hooldustööd</t>
  </si>
  <si>
    <t>Hoonete renoveerimine</t>
  </si>
  <si>
    <t>Transpordiameti investeeringud 2024. aastal</t>
  </si>
  <si>
    <t xml:space="preserve">Maanteemuuseumi külaliste parkla </t>
  </si>
  <si>
    <t>leppetrahvide, kindlustushüvitiste kasutamine</t>
  </si>
  <si>
    <t>Transpordiamet</t>
  </si>
  <si>
    <t>Lisa 1</t>
  </si>
  <si>
    <t>2024.a objektide põhitegevused</t>
  </si>
  <si>
    <t>THK objektide nimekiri</t>
  </si>
  <si>
    <t>Objekti ID THK-s</t>
  </si>
  <si>
    <t>THK meede</t>
  </si>
  <si>
    <t>Tee nr</t>
  </si>
  <si>
    <t>Tee või objekti nimetus</t>
  </si>
  <si>
    <t>Sõidu-tee</t>
  </si>
  <si>
    <t>Algus km</t>
  </si>
  <si>
    <t>Lõpp km</t>
  </si>
  <si>
    <t>Tegevuse liik</t>
  </si>
  <si>
    <t>Silla nr</t>
  </si>
  <si>
    <t>EHIT</t>
  </si>
  <si>
    <t>Tallinn - Paldiski (Hüüru - Keila)</t>
  </si>
  <si>
    <t>1 eskiisprojekt</t>
  </si>
  <si>
    <t>Tallinn- Narva,  Sillamäe - Laagna lõik</t>
  </si>
  <si>
    <t>2 eelprojekt</t>
  </si>
  <si>
    <t>Tallinn-Narva (Laagna-Narva)</t>
  </si>
  <si>
    <t>Tallinn-Tartu-Võru-Luhamaa (Mäeküla MS)</t>
  </si>
  <si>
    <t>Kaliküla lõik</t>
  </si>
  <si>
    <t>Tallinn - Tartu - Võru - Luhamaa</t>
  </si>
  <si>
    <t>Tartu-Nõo</t>
  </si>
  <si>
    <t>Tallinn- Pärnu- Ikla (Kernu-Varbola)</t>
  </si>
  <si>
    <t>Tallinn- Pärnu- Ikla (Varbola-Päädeva)</t>
  </si>
  <si>
    <t>Tallinn - Pärnu - Ikla</t>
  </si>
  <si>
    <t>Tallinn-Paldiski (Harku-Hüüru)</t>
  </si>
  <si>
    <t>Peetri-Vaida (eskiis)</t>
  </si>
  <si>
    <t>3 põhiprojekt</t>
  </si>
  <si>
    <t>Mäo liiklussõlme bussipeatuste ehitus</t>
  </si>
  <si>
    <t>Tallinn-Tartu-Võru-Luhamaa (Käsukonna-Paia ristmik)</t>
  </si>
  <si>
    <t>Kärevere möödasõit</t>
  </si>
  <si>
    <t>Kardla-Tartu</t>
  </si>
  <si>
    <t>Tartu läänepoolse ümbersõidu VI ehitusala</t>
  </si>
  <si>
    <t>Tallinn-Pärnu-Ikla km 15,0-28,5 Topi-Ääsmäe eskiis</t>
  </si>
  <si>
    <t>Tallinn-Pärnu-Ikla (Päädeva-Konuvere)</t>
  </si>
  <si>
    <t>Tallinn- Pärnu- Ikla (Konuvere-Jädivere)</t>
  </si>
  <si>
    <t>Tallinn- Paldiski (Tähetorni-Harku)</t>
  </si>
  <si>
    <t>Tallinna ringtee (Valingu-Keila)</t>
  </si>
  <si>
    <t>Kiiu - Soodla</t>
  </si>
  <si>
    <t>Juuliku-Tabasalu ühendustee (Laagri ümbersõit-Harku LS)</t>
  </si>
  <si>
    <t>4 teostamine</t>
  </si>
  <si>
    <t>Ameerika nurga juurdepääsu tee</t>
  </si>
  <si>
    <t>Tallinn-Tartu-Võru-Luhamaa (Neanurme-Pikknurme)</t>
  </si>
  <si>
    <t>Tallinn - Pärnu - Ikla (Libatse - Are)</t>
  </si>
  <si>
    <t>Tallinn- Pärnu- Ikla (Are-Nurme)</t>
  </si>
  <si>
    <t>Tallinn - Pärnu - Ikla  (Sauga-Pärnu)</t>
  </si>
  <si>
    <t>Tallinn- Pärnu- Ikla (Pärnu - Uulu)</t>
  </si>
  <si>
    <t>Kanama viadukti ehitus</t>
  </si>
  <si>
    <t>Tallinn- Tartu- Võru- Luhamaa (Võõbu-Mäo)</t>
  </si>
  <si>
    <t>5 muud tegevused</t>
  </si>
  <si>
    <t>Tallinna ringtee (Veneküla LS)</t>
  </si>
  <si>
    <t>RBE</t>
  </si>
  <si>
    <t>Rail Balticat ületav riigitee 27 Rapla-Järvakandi-Kergu km 23,6-24,5 Ahekõnnu viadukt</t>
  </si>
  <si>
    <t>Rail Balticat ületav riigitee 27 Rapla-Järvakandi-Kergu km 35,92-36,87 Kõnnu viadukt</t>
  </si>
  <si>
    <t>RB kergliiklustunnel</t>
  </si>
  <si>
    <t>Tallinn-Rapla-Türi RB Kangru liiklussõlm.</t>
  </si>
  <si>
    <t>Tallinn- Rapla- Türi RB ristumine</t>
  </si>
  <si>
    <t>Rapla-Järvakandi-Kergu RB ristumine</t>
  </si>
  <si>
    <t>Rapla-Märjamaa RB ristumine</t>
  </si>
  <si>
    <t>Kirdalu- Kiisa RB ristumine</t>
  </si>
  <si>
    <t>Tagadi - Kurtna RB ristumine</t>
  </si>
  <si>
    <t>Tõdva- Hageri RB ristumine</t>
  </si>
  <si>
    <t>Järveküla- Jüri RB ristumine</t>
  </si>
  <si>
    <t>RB riste Saku - Tõdva</t>
  </si>
  <si>
    <t>Tootsi-Piistaoja ja Suigu-Tootsi RB viadukt</t>
  </si>
  <si>
    <t>Hagudi - Kodila RB ristumine</t>
  </si>
  <si>
    <t>Seli-Koigi - Alu RB ristumine</t>
  </si>
  <si>
    <t>Rapla - Varbola RB ristumine</t>
  </si>
  <si>
    <t>Kehtna- Põlma RB ristumine</t>
  </si>
  <si>
    <t>Tallinn-Tartu-Võru-Luhamaa RB ristumine.</t>
  </si>
  <si>
    <t xml:space="preserve">Assaku‒Jüri km 1,88-2,62 Rae viadukt (RB OR0280) </t>
  </si>
  <si>
    <t>ITS</t>
  </si>
  <si>
    <t>WIM (weight in motion) kaalupunktide rajamine.</t>
  </si>
  <si>
    <t>Teeilmajaamade rekonstrueerimine</t>
  </si>
  <si>
    <t>Tallinna ringtee ITS projekt lõik 0-30</t>
  </si>
  <si>
    <t>KRSAIL</t>
  </si>
  <si>
    <t>Käina - Hüti</t>
  </si>
  <si>
    <t>Sadala - Tuimõisa - Reastvere</t>
  </si>
  <si>
    <t>Liikatku - Lullikatku</t>
  </si>
  <si>
    <t>Laiusevälja - Toovere</t>
  </si>
  <si>
    <t>Paide - Roovere - Kuimetsa</t>
  </si>
  <si>
    <t>Laupa - Suurejõe</t>
  </si>
  <si>
    <t>Käravete - Raka</t>
  </si>
  <si>
    <t>Kabala - Väljaotsa</t>
  </si>
  <si>
    <t>Saanika - Martna</t>
  </si>
  <si>
    <t>Liivi - Üdruma</t>
  </si>
  <si>
    <t>Sipa - Suitsu</t>
  </si>
  <si>
    <t>Veriora-Soohara</t>
  </si>
  <si>
    <t>Tilsi - Naruski</t>
  </si>
  <si>
    <t>Kähri - Koorvere</t>
  </si>
  <si>
    <t>Samliku - Kurgja</t>
  </si>
  <si>
    <t>Taali - Põlendmaa - Seljametsa</t>
  </si>
  <si>
    <t>Tali - Tuuliku - Massiaru</t>
  </si>
  <si>
    <t>Surju - Saunametsa</t>
  </si>
  <si>
    <t>Tamme - Loe - Tamme</t>
  </si>
  <si>
    <t>Mäebe - Kargi</t>
  </si>
  <si>
    <t>Uniküla - Vastse-Kuuste</t>
  </si>
  <si>
    <t>Saki - Parapalu</t>
  </si>
  <si>
    <t>Alaküla - Rüa</t>
  </si>
  <si>
    <t>Neeruti - Makita</t>
  </si>
  <si>
    <t>Võime - Valtina</t>
  </si>
  <si>
    <t>Põhjaka - Tõrvaaugu - Võhma</t>
  </si>
  <si>
    <t>Võhmasaare - Jälevere</t>
  </si>
  <si>
    <t>Epra - Kildu</t>
  </si>
  <si>
    <t>Kulla - Pöögle</t>
  </si>
  <si>
    <t>Sänna - Luhametsa - Tsooru</t>
  </si>
  <si>
    <t>Lümatu - Urvaste - Koigu</t>
  </si>
  <si>
    <t>Vana-Roosa - Hürova</t>
  </si>
  <si>
    <t>Haabsaare - Saru</t>
  </si>
  <si>
    <t>LOK</t>
  </si>
  <si>
    <t>Kalma - Avinurme</t>
  </si>
  <si>
    <t>Tallinn - Narva</t>
  </si>
  <si>
    <t>Tartu - Räpina - Värska</t>
  </si>
  <si>
    <t>Munalaskme - Laitse</t>
  </si>
  <si>
    <t>Haljala - Käsmu</t>
  </si>
  <si>
    <t>Sultsi - Abja-Paluoja</t>
  </si>
  <si>
    <t>kiiruskaamerakabiinide ümbertõstmine 2024.a</t>
  </si>
  <si>
    <t>Tallinn- Rapla- Türi</t>
  </si>
  <si>
    <t>Tallinn - Rapla - Türi</t>
  </si>
  <si>
    <t>Keila - Haapsalu</t>
  </si>
  <si>
    <t>Upa- Leisi</t>
  </si>
  <si>
    <t>Assaku - Jüri</t>
  </si>
  <si>
    <t>Hüüru - Alliku - Saue</t>
  </si>
  <si>
    <t>Järveküla - Jüri</t>
  </si>
  <si>
    <t>11411 Vääna - Keila-Joa Tisleri talu BP LOK</t>
  </si>
  <si>
    <t>Koeru - Visusti kergliiklustee ehitus</t>
  </si>
  <si>
    <t>kiiruskaamerate ümbertõstmine 2023.a</t>
  </si>
  <si>
    <t>MURA</t>
  </si>
  <si>
    <t>Tallinna ringtee (Kangru tee 1)</t>
  </si>
  <si>
    <t>PIND</t>
  </si>
  <si>
    <t>Jõhvi - Tartu - Valga</t>
  </si>
  <si>
    <t>Ääsmäe - Kohatu juurdepääsuteed</t>
  </si>
  <si>
    <t>Risti - Virtsu - Kuivastu - Kuressaare</t>
  </si>
  <si>
    <t>Kose - Jägala</t>
  </si>
  <si>
    <t>Jägala - Käravete</t>
  </si>
  <si>
    <t>Mäeküla - Koeru - Kapu</t>
  </si>
  <si>
    <t>Rapla - Järvakandi - Kergu</t>
  </si>
  <si>
    <t>Rapla - Märjamaa</t>
  </si>
  <si>
    <t>Jõhvi - Vasknarva</t>
  </si>
  <si>
    <t>Põltsamaa - Võhma</t>
  </si>
  <si>
    <t>Tartu - Jõgeva - Aravete</t>
  </si>
  <si>
    <t>Aovere - Kallaste - Omedu</t>
  </si>
  <si>
    <t>Tatra - Otepää - Sangaste</t>
  </si>
  <si>
    <t>Imavere - Viljandi - Karksi-Nuia</t>
  </si>
  <si>
    <t>Karksi-Nuia - Lilli</t>
  </si>
  <si>
    <t>Kanepi - Leevaku</t>
  </si>
  <si>
    <t>Võru - Mõniste - Valga</t>
  </si>
  <si>
    <t>Võru - Kuigatsi - Tõrva</t>
  </si>
  <si>
    <t>Rõngu - Otepää - Kanepi</t>
  </si>
  <si>
    <t>Kuressaare - Sääre</t>
  </si>
  <si>
    <t>Põlva - Saverna</t>
  </si>
  <si>
    <t>Kohtla-Järve - Kukruse - Tammiku</t>
  </si>
  <si>
    <t>2.Jõgisoo ühendustee</t>
  </si>
  <si>
    <t>Kehra ühendustee</t>
  </si>
  <si>
    <t>1.Haljala ühendustee</t>
  </si>
  <si>
    <t>Juuru ühendustee</t>
  </si>
  <si>
    <t>1.Lohu parklatee</t>
  </si>
  <si>
    <t>2.Lohu parklatee</t>
  </si>
  <si>
    <t>1.Kodasoo ühendustee</t>
  </si>
  <si>
    <t>2.Kodasoo ühendustee</t>
  </si>
  <si>
    <t>1.Vahastu ühendustee</t>
  </si>
  <si>
    <t>2.Vahastu ühendustee</t>
  </si>
  <si>
    <t>6.Põrguvälja ühendustee</t>
  </si>
  <si>
    <t>Jõelähtme - Kostivere</t>
  </si>
  <si>
    <t>Jüri - Vaida</t>
  </si>
  <si>
    <t>Kose sanatooriumi tee</t>
  </si>
  <si>
    <t>Viskla - Pikavere</t>
  </si>
  <si>
    <t>Perila - Jäneda</t>
  </si>
  <si>
    <t>Kehra tee</t>
  </si>
  <si>
    <t>Riisipere - Nurme</t>
  </si>
  <si>
    <t>Viruküla - Riisipere</t>
  </si>
  <si>
    <t>Turba - Lehetu</t>
  </si>
  <si>
    <t>Paldiski - Padise</t>
  </si>
  <si>
    <t>Tutermaa - Vanamõisa</t>
  </si>
  <si>
    <t>Harju-Risti - Riguldi - Võntküla</t>
  </si>
  <si>
    <t>Kasemetsa tee</t>
  </si>
  <si>
    <t>Ääsmäe - Hageri</t>
  </si>
  <si>
    <t>Leppneeme tee</t>
  </si>
  <si>
    <t>Raasiku kaubajaama tee</t>
  </si>
  <si>
    <t>Raasiku elektri tee</t>
  </si>
  <si>
    <t>Keila - Ääsmäe</t>
  </si>
  <si>
    <t>Ääsmäe mõisa tee</t>
  </si>
  <si>
    <t>Jõhvi - Ereda</t>
  </si>
  <si>
    <t>Lüganuse - Oandu - Tudu</t>
  </si>
  <si>
    <t>Sillamäe - Viivikonna</t>
  </si>
  <si>
    <t>Iisaku - Alajõe</t>
  </si>
  <si>
    <t>Kohtla-Järve - Mäetaguse</t>
  </si>
  <si>
    <t>Mäetaguse tee</t>
  </si>
  <si>
    <t>Esku - Pilistvere - Arussaare</t>
  </si>
  <si>
    <t>Saare - Torma</t>
  </si>
  <si>
    <t>Laiuse - Kuremaa</t>
  </si>
  <si>
    <t>Jõgeva - Palamuse - Saare</t>
  </si>
  <si>
    <t>Jõgeva - Tooba</t>
  </si>
  <si>
    <t>Vaimastvere - Laiuse</t>
  </si>
  <si>
    <t>Tammiku - Pööra</t>
  </si>
  <si>
    <t>Vaiatu - Tõikvere</t>
  </si>
  <si>
    <t>Aidu - Kalana - Põltsamaa</t>
  </si>
  <si>
    <t>Adavere - Rutikvere</t>
  </si>
  <si>
    <t>Pisisaare - Kalana</t>
  </si>
  <si>
    <t>Puurmani - Ässa - Tõrve</t>
  </si>
  <si>
    <t>Pataste - Välgi - Alatskivi</t>
  </si>
  <si>
    <t>Koeru - Visusti</t>
  </si>
  <si>
    <t>Kapu - Rakke - Paasvere</t>
  </si>
  <si>
    <t>Ambla - Tamsalu</t>
  </si>
  <si>
    <t>Järva-Jaani - Pikevere - Ebavere</t>
  </si>
  <si>
    <t>Käravete - Aravete</t>
  </si>
  <si>
    <t>Vao - Päinurme - Sulustvere</t>
  </si>
  <si>
    <t>Koigi - Päinurme</t>
  </si>
  <si>
    <t>Aravete - Maarjamõisa</t>
  </si>
  <si>
    <t>Ridala - Nigula</t>
  </si>
  <si>
    <t>Haeska tee</t>
  </si>
  <si>
    <t>Rohuküla - Ahli - Ridala</t>
  </si>
  <si>
    <t>Valgevälja - Ahli</t>
  </si>
  <si>
    <t>Hara - Kudani</t>
  </si>
  <si>
    <t>Hara tee</t>
  </si>
  <si>
    <t>Taebla - Kullamaa</t>
  </si>
  <si>
    <t>Silla - Jädivere</t>
  </si>
  <si>
    <t>Karuse - Kalli</t>
  </si>
  <si>
    <t>Hanila - Hõbesalu</t>
  </si>
  <si>
    <t>Mõdriku - Kehala</t>
  </si>
  <si>
    <t>Vilgu - Vinni - Pajusti</t>
  </si>
  <si>
    <t>Kadrina - Viitna</t>
  </si>
  <si>
    <t>Vanamõisa - Veltsi - Päide</t>
  </si>
  <si>
    <t>Kihlevere - Lihulõpe</t>
  </si>
  <si>
    <t>Sõmeru - Katela</t>
  </si>
  <si>
    <t>Viitna - Koljaku</t>
  </si>
  <si>
    <t>Võsu - Vergi - Söeaugu</t>
  </si>
  <si>
    <t>Uudeküla - Väike-Maarja</t>
  </si>
  <si>
    <t>Väike-Maarja - Simuna</t>
  </si>
  <si>
    <t>Simuna - Vaiatu</t>
  </si>
  <si>
    <t>Meemaste - Peri</t>
  </si>
  <si>
    <t>Räpina - Raigla</t>
  </si>
  <si>
    <t>Jaama - Rahumäe</t>
  </si>
  <si>
    <t>Meelva tee</t>
  </si>
  <si>
    <t>Pusta - Ruusa</t>
  </si>
  <si>
    <t>Matsuri - Sesniki</t>
  </si>
  <si>
    <t>Saatse - Perdaku</t>
  </si>
  <si>
    <t>Räpina - Aravu</t>
  </si>
  <si>
    <t>Audru - Lavassaare - Vahenurme</t>
  </si>
  <si>
    <t>Sauga - Jõõpre</t>
  </si>
  <si>
    <t>Are - Suigu</t>
  </si>
  <si>
    <t>Tori - Massu</t>
  </si>
  <si>
    <t>Paikuse - Tammuru</t>
  </si>
  <si>
    <t>Luige tee</t>
  </si>
  <si>
    <t>Seli - Angerja</t>
  </si>
  <si>
    <t>Hagudi - Kodila</t>
  </si>
  <si>
    <t>Juuru - Rapla</t>
  </si>
  <si>
    <t>Rapla ümbersõit</t>
  </si>
  <si>
    <t>Rapla - Varbola</t>
  </si>
  <si>
    <t>Eidapere - Mukri</t>
  </si>
  <si>
    <t>Raikküla - Päärdu</t>
  </si>
  <si>
    <t>Märjamaa - Valgu</t>
  </si>
  <si>
    <t>Sipa - Varbola</t>
  </si>
  <si>
    <t>Kesk-Vigala - Vängla</t>
  </si>
  <si>
    <t>Nurtu - Kohtru</t>
  </si>
  <si>
    <t>Palu tee</t>
  </si>
  <si>
    <t>Käesla - Karala - Loona</t>
  </si>
  <si>
    <t>Laadjala - Karja</t>
  </si>
  <si>
    <t>Audla - Saareküla - Tornimäe - Väike väin</t>
  </si>
  <si>
    <t>Tartu - Ilmatsalu - Rõhu</t>
  </si>
  <si>
    <t>Haage - Rahinge</t>
  </si>
  <si>
    <t>Ulila - Võllinge</t>
  </si>
  <si>
    <t>Tõrvandi - Lemmatsi</t>
  </si>
  <si>
    <t>Ülenurme - Külitse</t>
  </si>
  <si>
    <t>Vapramäe - Elva - Kalme</t>
  </si>
  <si>
    <t>Aiamaa - Nõo</t>
  </si>
  <si>
    <t>Elva - Kintsli</t>
  </si>
  <si>
    <t>Valguta - Koruste</t>
  </si>
  <si>
    <t>Nõo - Kambja</t>
  </si>
  <si>
    <t>Kõrveküla - Lähte</t>
  </si>
  <si>
    <t>Lähte - Elistvere</t>
  </si>
  <si>
    <t>Luunja - Kavastu - Koosa</t>
  </si>
  <si>
    <t>Põvvatu - Luunja</t>
  </si>
  <si>
    <t>Haaslava - Aadami - Uniküla</t>
  </si>
  <si>
    <t>Reola - Hammaste</t>
  </si>
  <si>
    <t>Melliste - Võõpste</t>
  </si>
  <si>
    <t>Meeksi - Mehikoorma</t>
  </si>
  <si>
    <t>Paju tee</t>
  </si>
  <si>
    <t>Tõlliste - Uniküla - Õruste</t>
  </si>
  <si>
    <t>Väheru - Tagula - Lauküla</t>
  </si>
  <si>
    <t>Hellenurme - Päidla</t>
  </si>
  <si>
    <t>Pühajärve - Pukamõisa</t>
  </si>
  <si>
    <t>Helme - Oru</t>
  </si>
  <si>
    <t>Puurina - Lüllemäe - Litsmetsa</t>
  </si>
  <si>
    <t>Jaska - Võhma</t>
  </si>
  <si>
    <t>Jaska tee</t>
  </si>
  <si>
    <t>Vastemõisa - Võlli - Suure-Jaani</t>
  </si>
  <si>
    <t>Viljandi - Suure-Jaani</t>
  </si>
  <si>
    <t>Kolga-Jaani - Leie</t>
  </si>
  <si>
    <t>Kõpu - Tõramaa - Jõesuu</t>
  </si>
  <si>
    <t>Tohvri tee</t>
  </si>
  <si>
    <t>Viljandi - Väluste - Mustla</t>
  </si>
  <si>
    <t>Raudna - Loodi</t>
  </si>
  <si>
    <t>Ramsi tee</t>
  </si>
  <si>
    <t>Holstre - Mõnnaste</t>
  </si>
  <si>
    <t>Heimtali - Uue-Kariste - Abja-Paluoja</t>
  </si>
  <si>
    <t>Õisu tee</t>
  </si>
  <si>
    <t>Rõuge - Vastse-Roosa</t>
  </si>
  <si>
    <t>Kääpa - Obinitsa - Võmmorski - Petseri</t>
  </si>
  <si>
    <t>Haanja - Kündja</t>
  </si>
  <si>
    <t>Raiste - Osula - Varese</t>
  </si>
  <si>
    <t>Kose - Käbli</t>
  </si>
  <si>
    <t>Vastseliina - Loosi</t>
  </si>
  <si>
    <t>Antsla - Haabsaare</t>
  </si>
  <si>
    <t>Kobela - Antsu</t>
  </si>
  <si>
    <t>Ida-Harju HL remonttööd 2023-2024</t>
  </si>
  <si>
    <t>Lääne-Harju HL remonttööd 2023-2024</t>
  </si>
  <si>
    <t>Rapla HL remonttööd 2023-2024</t>
  </si>
  <si>
    <t>Ida-Viru HL remonttööd 2023-2024</t>
  </si>
  <si>
    <t>Lääne-Viru HL remonttööd 2023-2024</t>
  </si>
  <si>
    <t>Jõgeva HL remonttööd 2023-2024</t>
  </si>
  <si>
    <t>Valga HL remonttööd 2023-2024</t>
  </si>
  <si>
    <t>Põlva HL remonttööd 2023-2024</t>
  </si>
  <si>
    <t>Võru HL remonttööd 2023-2024</t>
  </si>
  <si>
    <t>Tartu HL remonttööd 2023-2024</t>
  </si>
  <si>
    <t>Hiiu HL remonttööd 2023-2024</t>
  </si>
  <si>
    <t>Lääne HL remonttööd 2023-2024</t>
  </si>
  <si>
    <t>Viljandi HL remonttööd 2023-2024</t>
  </si>
  <si>
    <t>Saare HL remonttööd 2023-2024</t>
  </si>
  <si>
    <t>Pärnu HL remonttööd 2023-2024</t>
  </si>
  <si>
    <t>REK</t>
  </si>
  <si>
    <t>Kose - Purila</t>
  </si>
  <si>
    <t>Märjamaa - Koluvere</t>
  </si>
  <si>
    <t>Mudiste - Suure-Jaani - Vändra</t>
  </si>
  <si>
    <t>Kurna - Tuhala</t>
  </si>
  <si>
    <t>Riisipere-Nurme</t>
  </si>
  <si>
    <t>11230 Harju-Risti - Riguldi - Võntküla km 51,54-57,84 REK</t>
  </si>
  <si>
    <t>Audru - Töstamaa - Nurmsi</t>
  </si>
  <si>
    <t>19201 Pärnu-Jaagupi - Kalli km 23,68-32,11 REK</t>
  </si>
  <si>
    <t>21140 Kuressaare - Sikassaare REK</t>
  </si>
  <si>
    <t>20 Kunda - Pada rekonstrueerimine</t>
  </si>
  <si>
    <t>25 Mäeküla-Koeru-Kapu 21,25-25,30 REK</t>
  </si>
  <si>
    <t>Kernu - Kohila</t>
  </si>
  <si>
    <t>Laboriteenused 2023-2026</t>
  </si>
  <si>
    <t>Rakvere - Rannapungerja</t>
  </si>
  <si>
    <t>SALI</t>
  </si>
  <si>
    <t>Palupera rongijaam</t>
  </si>
  <si>
    <t>Rapla - Märjamaa (Rapla-Kuusiku)</t>
  </si>
  <si>
    <t>Kärkna - Piibe maantee kergliiklustee</t>
  </si>
  <si>
    <t>Viimsi - Rohuneeme</t>
  </si>
  <si>
    <t>Kloogaranna-Tallinn maantee, Kodu tn ja Ranna tee vaheline kergliiklustee</t>
  </si>
  <si>
    <t>SILD</t>
  </si>
  <si>
    <t>TÕDVA (71) sild</t>
  </si>
  <si>
    <t>PIKASILLA</t>
  </si>
  <si>
    <t>RIISA</t>
  </si>
  <si>
    <t>KOIDULA sild (818) Karisilla-Petseri</t>
  </si>
  <si>
    <t>UPA SILD (1050) Upa-Leisi</t>
  </si>
  <si>
    <t>ANGERJA</t>
  </si>
  <si>
    <t>KÄÄPA</t>
  </si>
  <si>
    <t>TAMMIKU</t>
  </si>
  <si>
    <t>PIIOMETSA</t>
  </si>
  <si>
    <t>ENISTE</t>
  </si>
  <si>
    <t>PIIUMETSA</t>
  </si>
  <si>
    <t>AANSALU</t>
  </si>
  <si>
    <t>PÄRI</t>
  </si>
  <si>
    <t>TOMINGA</t>
  </si>
  <si>
    <t>URU</t>
  </si>
  <si>
    <t>JAANIVESKI sild (319) Märjamaa-Valge</t>
  </si>
  <si>
    <t>VÄNGLA</t>
  </si>
  <si>
    <t>LONDI SILD (1057) Käesla-Karala-Loona</t>
  </si>
  <si>
    <t>ABJA sild  (Laadjala-Karja)</t>
  </si>
  <si>
    <t>Koosa</t>
  </si>
  <si>
    <t>Jõukanal I (1003) Laksi- Vastsemõisa- Ansi</t>
  </si>
  <si>
    <t>JÕUKANAL II</t>
  </si>
  <si>
    <t>VESKISILD</t>
  </si>
  <si>
    <t>RAUDTEEVIADUKT</t>
  </si>
  <si>
    <t>KULLI</t>
  </si>
  <si>
    <t>PIUSA</t>
  </si>
  <si>
    <t>KÄRGULA sild (933) Antsla-Kanepi</t>
  </si>
  <si>
    <t>KÄREVERE 1</t>
  </si>
  <si>
    <t>RIISIPERE</t>
  </si>
  <si>
    <t>SANGLA sild (547) Sangla-Rõngu</t>
  </si>
  <si>
    <t>SINDI-LODJA sild (698) Pärnu-Tori</t>
  </si>
  <si>
    <t>Türgioja sild (699) Pärnu- Tori</t>
  </si>
  <si>
    <t>USKUNA sild (895) Võru-Mõniste-Valga</t>
  </si>
  <si>
    <t>AVINURME</t>
  </si>
  <si>
    <t>ROHE sild (503), Vaimastvere-Laiuse</t>
  </si>
  <si>
    <t>Mullavere–Visusti maanteeviadukti ehitusprojekt</t>
  </si>
  <si>
    <t>ALBU sild (236) Kaalepi-Lehtmetsa</t>
  </si>
  <si>
    <t>KUIJÕE sild (367) Risti-Kuijõe</t>
  </si>
  <si>
    <t>PUNANE sild (289) Silla-Jädivere</t>
  </si>
  <si>
    <t>Undla (185) Vohnja-Kadrina</t>
  </si>
  <si>
    <t>VABRIKUKÜLA sild (757) Taali-Põlendmaa-Seljametsa</t>
  </si>
  <si>
    <t>MUNA (777) Rannametsa-Ikla</t>
  </si>
  <si>
    <t>LOE</t>
  </si>
  <si>
    <t>RÄMSI sild (558) Ulila-Võllinge</t>
  </si>
  <si>
    <t>Suursild (1020) Jeti- Kiinimäe</t>
  </si>
  <si>
    <t>TUSTI sild (646) Tusti teel</t>
  </si>
  <si>
    <t>TAAST</t>
  </si>
  <si>
    <t>Pärnu - Rakvere - Sõmeru</t>
  </si>
  <si>
    <t>Valga - Uulu</t>
  </si>
  <si>
    <t>Tallinna ringtee</t>
  </si>
  <si>
    <t>Tapa - Loobu</t>
  </si>
  <si>
    <t>Tumala - Orissaare - Väike väin</t>
  </si>
  <si>
    <t>Upa - Leisi</t>
  </si>
  <si>
    <t>Tartu - Viljandi - Kilingi-Nõmme</t>
  </si>
  <si>
    <t>Lagedi - Aruküla - Peningi</t>
  </si>
  <si>
    <t>TEEMU</t>
  </si>
  <si>
    <t>LED valgustite paigaldus 2023. a</t>
  </si>
  <si>
    <t>Tee nr 2 müratõkkeseina remont</t>
  </si>
  <si>
    <t>Naatriumvalgustite vahetus LEDide vastu</t>
  </si>
  <si>
    <t>Maaritsas tee nõlva kindlustamine</t>
  </si>
  <si>
    <t>SE050003</t>
  </si>
  <si>
    <t>Kliimaministri käskkirja  16.02.2024 nr 1-2/24/66  "Kliiimaministeeriumi valitsemisalas olevate riigiasutuste 2024. aasta riigieelarve täiendav liigendamine " juurde</t>
  </si>
  <si>
    <t>Kinnitatud eelarve</t>
  </si>
  <si>
    <t>TRANSPORDI JA LIIKUVUSE PROGRAMM</t>
  </si>
  <si>
    <t>Teehoid</t>
  </si>
  <si>
    <t>KOKKU HOONETE RENOVEERIMINE</t>
  </si>
  <si>
    <t>KOKKU TULETORNID</t>
  </si>
  <si>
    <t>KÕIK KOKKU</t>
  </si>
  <si>
    <t>Lisa 2</t>
  </si>
  <si>
    <t>käibemaksuta</t>
  </si>
  <si>
    <t>Kulud, investeeringud ja km kokku</t>
  </si>
  <si>
    <t>INVESTEERINGUD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</si>
</sst>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i/>
      <sz val="10"/>
      <color theme="1"/>
      <name val="Calibri"/>
      <family val="2"/>
      <charset val="186"/>
      <scheme val="minor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2" fillId="0" borderId="0"/>
    <xf numFmtId="0" fontId="13" fillId="0" borderId="0"/>
    <xf numFmtId="0" fontId="14" fillId="0" borderId="0"/>
  </cellStyleXfs>
  <cellXfs count="10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6" fillId="0" borderId="0" xfId="0" applyFont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3" fontId="3" fillId="3" borderId="1" xfId="1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wrapText="1"/>
    </xf>
    <xf numFmtId="0" fontId="0" fillId="0" borderId="4" xfId="0" applyBorder="1"/>
    <xf numFmtId="0" fontId="6" fillId="0" borderId="4" xfId="0" applyFont="1" applyBorder="1"/>
    <xf numFmtId="3" fontId="10" fillId="0" borderId="1" xfId="0" applyNumberFormat="1" applyFont="1" applyBorder="1"/>
    <xf numFmtId="0" fontId="12" fillId="0" borderId="0" xfId="2"/>
    <xf numFmtId="0" fontId="12" fillId="0" borderId="0" xfId="2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6" fillId="0" borderId="0" xfId="2" applyFont="1"/>
    <xf numFmtId="0" fontId="15" fillId="0" borderId="0" xfId="2" applyFont="1"/>
    <xf numFmtId="0" fontId="15" fillId="0" borderId="0" xfId="2" applyFont="1" applyAlignment="1">
      <alignment horizontal="right" indent="1"/>
    </xf>
    <xf numFmtId="0" fontId="15" fillId="0" borderId="0" xfId="2" applyFont="1" applyAlignment="1">
      <alignment horizontal="center"/>
    </xf>
    <xf numFmtId="2" fontId="15" fillId="0" borderId="0" xfId="2" applyNumberFormat="1" applyFont="1"/>
    <xf numFmtId="0" fontId="15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2" fontId="16" fillId="5" borderId="1" xfId="3" applyNumberFormat="1" applyFont="1" applyFill="1" applyBorder="1" applyAlignment="1">
      <alignment horizontal="center" vertical="center" wrapText="1"/>
    </xf>
    <xf numFmtId="0" fontId="16" fillId="6" borderId="1" xfId="4" applyFont="1" applyFill="1" applyBorder="1" applyAlignment="1">
      <alignment horizontal="center" vertical="center" wrapText="1"/>
    </xf>
    <xf numFmtId="0" fontId="16" fillId="6" borderId="1" xfId="4" applyFont="1" applyFill="1" applyBorder="1" applyAlignment="1">
      <alignment horizontal="left" indent="1"/>
    </xf>
    <xf numFmtId="0" fontId="16" fillId="6" borderId="1" xfId="4" applyFont="1" applyFill="1" applyBorder="1" applyAlignment="1">
      <alignment horizontal="right" vertical="center" wrapText="1" indent="2"/>
    </xf>
    <xf numFmtId="0" fontId="16" fillId="6" borderId="1" xfId="4" applyFont="1" applyFill="1" applyBorder="1" applyAlignment="1">
      <alignment horizontal="left" indent="2"/>
    </xf>
    <xf numFmtId="2" fontId="16" fillId="6" borderId="1" xfId="4" applyNumberFormat="1" applyFont="1" applyFill="1" applyBorder="1" applyAlignment="1">
      <alignment horizontal="center" vertical="center" wrapText="1"/>
    </xf>
    <xf numFmtId="0" fontId="17" fillId="6" borderId="1" xfId="4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3" fontId="6" fillId="0" borderId="8" xfId="0" applyNumberFormat="1" applyFont="1" applyBorder="1"/>
    <xf numFmtId="0" fontId="6" fillId="0" borderId="1" xfId="0" applyFont="1" applyBorder="1"/>
    <xf numFmtId="3" fontId="11" fillId="0" borderId="1" xfId="0" applyNumberFormat="1" applyFont="1" applyBorder="1"/>
    <xf numFmtId="0" fontId="10" fillId="0" borderId="10" xfId="0" applyFont="1" applyBorder="1"/>
    <xf numFmtId="0" fontId="0" fillId="0" borderId="10" xfId="0" applyBorder="1"/>
    <xf numFmtId="3" fontId="10" fillId="0" borderId="10" xfId="0" applyNumberFormat="1" applyFont="1" applyBorder="1"/>
    <xf numFmtId="0" fontId="10" fillId="0" borderId="9" xfId="0" applyFont="1" applyBorder="1"/>
    <xf numFmtId="0" fontId="0" fillId="0" borderId="9" xfId="0" applyBorder="1"/>
    <xf numFmtId="3" fontId="11" fillId="0" borderId="7" xfId="0" applyNumberFormat="1" applyFont="1" applyBorder="1"/>
    <xf numFmtId="3" fontId="10" fillId="0" borderId="9" xfId="0" applyNumberFormat="1" applyFont="1" applyBorder="1"/>
    <xf numFmtId="0" fontId="11" fillId="0" borderId="1" xfId="0" applyFont="1" applyBorder="1"/>
    <xf numFmtId="0" fontId="10" fillId="0" borderId="4" xfId="0" applyFont="1" applyBorder="1"/>
    <xf numFmtId="3" fontId="10" fillId="0" borderId="4" xfId="0" applyNumberFormat="1" applyFont="1" applyBorder="1"/>
    <xf numFmtId="0" fontId="11" fillId="0" borderId="4" xfId="0" applyFont="1" applyBorder="1"/>
    <xf numFmtId="3" fontId="11" fillId="0" borderId="4" xfId="0" applyNumberFormat="1" applyFont="1" applyBorder="1"/>
    <xf numFmtId="0" fontId="11" fillId="0" borderId="7" xfId="0" applyFont="1" applyBorder="1"/>
    <xf numFmtId="0" fontId="11" fillId="0" borderId="9" xfId="0" applyFont="1" applyBorder="1"/>
    <xf numFmtId="0" fontId="18" fillId="0" borderId="0" xfId="0" applyFont="1"/>
    <xf numFmtId="0" fontId="6" fillId="0" borderId="0" xfId="0" applyFont="1" applyAlignment="1">
      <alignment horizontal="right"/>
    </xf>
    <xf numFmtId="0" fontId="16" fillId="0" borderId="0" xfId="2" applyFont="1" applyAlignment="1">
      <alignment horizontal="center"/>
    </xf>
    <xf numFmtId="0" fontId="16" fillId="0" borderId="0" xfId="0" applyFont="1"/>
    <xf numFmtId="0" fontId="5" fillId="4" borderId="1" xfId="0" applyFont="1" applyFill="1" applyBorder="1"/>
    <xf numFmtId="0" fontId="1" fillId="0" borderId="1" xfId="0" applyFont="1" applyBorder="1"/>
    <xf numFmtId="0" fontId="8" fillId="0" borderId="1" xfId="0" applyFont="1" applyBorder="1"/>
    <xf numFmtId="0" fontId="5" fillId="2" borderId="1" xfId="0" applyFont="1" applyFill="1" applyBorder="1"/>
    <xf numFmtId="0" fontId="1" fillId="2" borderId="1" xfId="0" applyFont="1" applyFill="1" applyBorder="1"/>
    <xf numFmtId="3" fontId="5" fillId="2" borderId="1" xfId="0" applyNumberFormat="1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3" fontId="3" fillId="3" borderId="1" xfId="1" applyNumberFormat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3" borderId="1" xfId="0" applyFont="1" applyFill="1" applyBorder="1"/>
    <xf numFmtId="3" fontId="1" fillId="3" borderId="1" xfId="0" applyNumberFormat="1" applyFont="1" applyFill="1" applyBorder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0" fontId="7" fillId="0" borderId="0" xfId="0" applyFont="1"/>
    <xf numFmtId="3" fontId="7" fillId="0" borderId="0" xfId="0" applyNumberFormat="1" applyFont="1"/>
    <xf numFmtId="3" fontId="1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0" fillId="0" borderId="0" xfId="0" applyFont="1"/>
    <xf numFmtId="3" fontId="20" fillId="0" borderId="0" xfId="0" applyNumberFormat="1" applyFont="1"/>
    <xf numFmtId="0" fontId="21" fillId="2" borderId="1" xfId="0" applyFont="1" applyFill="1" applyBorder="1" applyAlignment="1">
      <alignment horizontal="left"/>
    </xf>
    <xf numFmtId="0" fontId="3" fillId="0" borderId="2" xfId="0" applyFont="1" applyBorder="1"/>
    <xf numFmtId="0" fontId="6" fillId="0" borderId="0" xfId="0" applyFont="1" applyAlignment="1">
      <alignment horizontal="right"/>
    </xf>
  </cellXfs>
  <cellStyles count="5">
    <cellStyle name="Normaallaad" xfId="0" builtinId="0"/>
    <cellStyle name="Normaallaad 2" xfId="2" xr:uid="{5F31E83B-7ED6-4149-BCA8-CC1851AA0969}"/>
    <cellStyle name="Normaallaad 2 2" xfId="3" xr:uid="{542C47A7-1910-4C9E-AEDA-BF75A9721A9B}"/>
    <cellStyle name="Normaallaad 3" xfId="4" xr:uid="{1EA467F5-228F-475E-8AFB-EF716C540BD3}"/>
    <cellStyle name="Normaallaad 4" xfId="1" xr:uid="{3AA93D2A-6752-4060-9002-6428096D4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tsu_asjad/_t&#246;&#246;plaanid_2024/Eelarve%202024/2024-03-15%20THK_tegevuste_kavandam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 1 THK objektide nimekiri"/>
      <sheetName val="2024-03-15 THK_tegevuste_kavand"/>
      <sheetName val="Meetmed"/>
    </sheetNames>
    <sheetDataSet>
      <sheetData sheetId="0" refreshError="1"/>
      <sheetData sheetId="1" refreshError="1"/>
      <sheetData sheetId="2" refreshError="1">
        <row r="2">
          <cell r="C2" t="str">
            <v>THK meede</v>
          </cell>
          <cell r="D2" t="str">
            <v>Tee nr</v>
          </cell>
          <cell r="E2" t="str">
            <v>Tee või objekti nimetus</v>
          </cell>
        </row>
        <row r="3">
          <cell r="C3" t="str">
            <v>EHIT</v>
          </cell>
          <cell r="D3"/>
          <cell r="E3" t="str">
            <v>Maanteede ehitus</v>
          </cell>
        </row>
        <row r="4">
          <cell r="C4" t="str">
            <v>ITS</v>
          </cell>
          <cell r="D4"/>
          <cell r="E4" t="str">
            <v>ITS taristu kaasajastamine</v>
          </cell>
        </row>
        <row r="5">
          <cell r="C5" t="str">
            <v>KRKAT</v>
          </cell>
          <cell r="D5"/>
          <cell r="E5" t="str">
            <v>Katete ehitus kruusateedele</v>
          </cell>
        </row>
        <row r="6">
          <cell r="C6" t="str">
            <v>KRSAIL</v>
          </cell>
          <cell r="D6"/>
          <cell r="E6" t="str">
            <v>Kruusateede säilitusremont</v>
          </cell>
        </row>
        <row r="7">
          <cell r="C7" t="str">
            <v>LOK</v>
          </cell>
          <cell r="D7"/>
          <cell r="E7" t="str">
            <v>Liiklusohtlike kohtade ümberehitus</v>
          </cell>
        </row>
        <row r="8">
          <cell r="C8" t="str">
            <v>MURA</v>
          </cell>
          <cell r="D8"/>
          <cell r="E8" t="str">
            <v>Müraleevendus ja keskkonnahoid</v>
          </cell>
        </row>
        <row r="9">
          <cell r="C9" t="str">
            <v>PIND</v>
          </cell>
          <cell r="D9"/>
          <cell r="E9" t="str">
            <v>Kattega teede säilitusremont (pindamine)</v>
          </cell>
        </row>
        <row r="10">
          <cell r="C10" t="str">
            <v>RBE</v>
          </cell>
          <cell r="D10"/>
          <cell r="E10" t="str">
            <v>Rail Baltica viaduktide ja LS ehitus</v>
          </cell>
        </row>
        <row r="11">
          <cell r="C11" t="str">
            <v>REK</v>
          </cell>
          <cell r="D11"/>
          <cell r="E11" t="str">
            <v>Teede rekonstrueerimine</v>
          </cell>
        </row>
        <row r="12">
          <cell r="C12" t="str">
            <v>SALI</v>
          </cell>
          <cell r="D12"/>
          <cell r="E12" t="str">
            <v>Säästlikumaid liikumisviise soodustava taristu rajamine</v>
          </cell>
        </row>
        <row r="13">
          <cell r="C13" t="str">
            <v>SILD</v>
          </cell>
          <cell r="D13"/>
          <cell r="E13" t="str">
            <v>Sildade remont</v>
          </cell>
        </row>
        <row r="14">
          <cell r="C14" t="str">
            <v>TAAST</v>
          </cell>
          <cell r="D14"/>
          <cell r="E14" t="str">
            <v>Kattega teede taastusremont (kulumiskihi taaste)</v>
          </cell>
        </row>
        <row r="15">
          <cell r="C15" t="str">
            <v>TEEMU</v>
          </cell>
          <cell r="D15"/>
          <cell r="E15" t="str">
            <v>Teede muud investeeringud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3DCB-A2EE-4EF5-9642-B8CD09052081}">
  <dimension ref="A2:I129"/>
  <sheetViews>
    <sheetView tabSelected="1" zoomScaleNormal="100" workbookViewId="0">
      <selection activeCell="C9" sqref="C9"/>
    </sheetView>
  </sheetViews>
  <sheetFormatPr defaultRowHeight="12.75" x14ac:dyDescent="0.2"/>
  <cols>
    <col min="1" max="1" width="13.42578125" style="1" customWidth="1"/>
    <col min="2" max="2" width="16" style="15" customWidth="1"/>
    <col min="3" max="3" width="23.140625" style="1" customWidth="1"/>
    <col min="4" max="4" width="6.5703125" style="1" customWidth="1"/>
    <col min="5" max="5" width="8.5703125" style="1" customWidth="1"/>
    <col min="6" max="6" width="9.5703125" style="1" customWidth="1"/>
    <col min="7" max="7" width="31.7109375" style="1" customWidth="1"/>
    <col min="8" max="8" width="43.28515625" style="1" customWidth="1"/>
    <col min="9" max="9" width="14" style="1" customWidth="1"/>
    <col min="10" max="10" width="13.42578125" style="1" customWidth="1"/>
    <col min="11" max="16384" width="9.140625" style="1"/>
  </cols>
  <sheetData>
    <row r="2" spans="1:9" ht="27" customHeight="1" x14ac:dyDescent="0.25">
      <c r="A2" s="31" t="s">
        <v>583</v>
      </c>
      <c r="B2" s="32"/>
      <c r="C2" s="71"/>
      <c r="D2" s="71"/>
      <c r="E2" s="32"/>
      <c r="F2" s="32"/>
      <c r="G2" s="32"/>
      <c r="H2" s="32"/>
      <c r="I2" s="32"/>
    </row>
    <row r="3" spans="1:9" ht="27" customHeight="1" x14ac:dyDescent="0.25">
      <c r="A3" s="32"/>
      <c r="B3" s="31"/>
      <c r="C3" s="32"/>
      <c r="D3" s="71"/>
      <c r="E3" s="71"/>
      <c r="F3" s="32"/>
      <c r="G3" s="32"/>
      <c r="H3" s="32"/>
      <c r="I3" s="32"/>
    </row>
    <row r="4" spans="1:9" ht="15" x14ac:dyDescent="0.25">
      <c r="A4" s="32"/>
      <c r="B4" s="31"/>
      <c r="C4" s="32"/>
      <c r="D4" s="32"/>
      <c r="E4" s="32"/>
      <c r="F4" s="32"/>
      <c r="G4" s="32"/>
      <c r="H4" s="96" t="s">
        <v>109</v>
      </c>
      <c r="I4" s="97">
        <f>I14</f>
        <v>136421740.44761992</v>
      </c>
    </row>
    <row r="5" spans="1:9" ht="15" x14ac:dyDescent="0.25">
      <c r="A5" s="32"/>
      <c r="B5" s="31"/>
      <c r="C5" s="32"/>
      <c r="D5" s="32"/>
      <c r="E5" s="32"/>
      <c r="F5" s="32"/>
      <c r="G5" s="32"/>
      <c r="H5" s="98" t="s">
        <v>110</v>
      </c>
      <c r="I5" s="99">
        <f>I50</f>
        <v>-130461973.27982002</v>
      </c>
    </row>
    <row r="6" spans="1:9" ht="15" x14ac:dyDescent="0.25">
      <c r="A6" s="32"/>
      <c r="B6" s="31"/>
      <c r="C6" s="32"/>
      <c r="D6" s="32"/>
      <c r="E6" s="32"/>
      <c r="F6" s="32"/>
      <c r="G6" s="32"/>
      <c r="H6" s="98" t="s">
        <v>118</v>
      </c>
      <c r="I6" s="99">
        <f>I77-I7</f>
        <v>-81420927</v>
      </c>
    </row>
    <row r="7" spans="1:9" ht="15" x14ac:dyDescent="0.25">
      <c r="A7" s="32"/>
      <c r="B7" s="31"/>
      <c r="C7" s="32"/>
      <c r="D7" s="32"/>
      <c r="E7" s="32"/>
      <c r="F7" s="32"/>
      <c r="G7" s="32"/>
      <c r="H7" s="98" t="s">
        <v>111</v>
      </c>
      <c r="I7" s="99">
        <f>I82+I94+I100</f>
        <v>-157006236</v>
      </c>
    </row>
    <row r="8" spans="1:9" ht="15" x14ac:dyDescent="0.25">
      <c r="A8" s="32"/>
      <c r="B8" s="31"/>
      <c r="C8" s="32"/>
      <c r="D8" s="32"/>
      <c r="E8" s="32"/>
      <c r="F8" s="32"/>
      <c r="G8" s="32"/>
      <c r="H8" s="98" t="s">
        <v>112</v>
      </c>
      <c r="I8" s="99">
        <f>I101</f>
        <v>-38689066.601683997</v>
      </c>
    </row>
    <row r="9" spans="1:9" ht="15" x14ac:dyDescent="0.25">
      <c r="A9" s="71" t="s">
        <v>147</v>
      </c>
      <c r="B9" s="71"/>
      <c r="C9" s="32"/>
      <c r="D9" s="32"/>
      <c r="E9" s="32"/>
      <c r="F9" s="32"/>
      <c r="G9" s="32"/>
      <c r="H9" s="96" t="s">
        <v>592</v>
      </c>
      <c r="I9" s="97">
        <f>SUM(I5:I8)</f>
        <v>-407578202.881504</v>
      </c>
    </row>
    <row r="11" spans="1:9" ht="25.5" x14ac:dyDescent="0.2">
      <c r="A11" s="9" t="s">
        <v>121</v>
      </c>
      <c r="B11" s="11" t="s">
        <v>64</v>
      </c>
      <c r="C11" s="9" t="s">
        <v>120</v>
      </c>
      <c r="D11" s="9" t="s">
        <v>61</v>
      </c>
      <c r="E11" s="72" t="s">
        <v>62</v>
      </c>
      <c r="F11" s="9" t="s">
        <v>83</v>
      </c>
      <c r="G11" s="72" t="s">
        <v>63</v>
      </c>
      <c r="H11" s="72" t="s">
        <v>64</v>
      </c>
      <c r="I11" s="10" t="s">
        <v>114</v>
      </c>
    </row>
    <row r="12" spans="1:9" ht="25.5" x14ac:dyDescent="0.2">
      <c r="A12" s="2"/>
      <c r="B12" s="12"/>
      <c r="C12" s="2"/>
      <c r="D12" s="73"/>
      <c r="E12" s="73"/>
      <c r="F12" s="73"/>
      <c r="G12" s="73"/>
      <c r="H12" s="74" t="s">
        <v>123</v>
      </c>
      <c r="I12" s="33" t="s">
        <v>584</v>
      </c>
    </row>
    <row r="13" spans="1:9" x14ac:dyDescent="0.2">
      <c r="A13" s="2"/>
      <c r="B13" s="12"/>
      <c r="C13" s="2"/>
      <c r="D13" s="73"/>
      <c r="E13" s="73"/>
      <c r="F13" s="73"/>
      <c r="G13" s="73"/>
      <c r="H13" s="74" t="s">
        <v>124</v>
      </c>
      <c r="I13" s="4">
        <v>2024</v>
      </c>
    </row>
    <row r="14" spans="1:9" x14ac:dyDescent="0.2">
      <c r="A14" s="75" t="s">
        <v>122</v>
      </c>
      <c r="B14" s="13"/>
      <c r="C14" s="76"/>
      <c r="D14" s="75"/>
      <c r="E14" s="75"/>
      <c r="F14" s="75"/>
      <c r="G14" s="75"/>
      <c r="H14" s="75"/>
      <c r="I14" s="77">
        <f>SUM(I15:I47)</f>
        <v>136421740.44761992</v>
      </c>
    </row>
    <row r="15" spans="1:9" x14ac:dyDescent="0.2">
      <c r="A15" s="78" t="s">
        <v>125</v>
      </c>
      <c r="B15" s="16" t="s">
        <v>109</v>
      </c>
      <c r="C15" s="78" t="s">
        <v>143</v>
      </c>
      <c r="D15" s="78" t="s">
        <v>29</v>
      </c>
      <c r="E15" s="78" t="s">
        <v>30</v>
      </c>
      <c r="F15" s="78"/>
      <c r="G15" s="78"/>
      <c r="H15" s="78" t="s">
        <v>65</v>
      </c>
      <c r="I15" s="79">
        <v>100000.00002000001</v>
      </c>
    </row>
    <row r="16" spans="1:9" x14ac:dyDescent="0.2">
      <c r="A16" s="78"/>
      <c r="B16" s="16" t="s">
        <v>109</v>
      </c>
      <c r="C16" s="78"/>
      <c r="D16" s="78" t="s">
        <v>29</v>
      </c>
      <c r="E16" s="78" t="s">
        <v>31</v>
      </c>
      <c r="F16" s="78"/>
      <c r="G16" s="17"/>
      <c r="H16" s="17" t="s">
        <v>66</v>
      </c>
      <c r="I16" s="79">
        <v>33180750.00001999</v>
      </c>
    </row>
    <row r="17" spans="1:9" x14ac:dyDescent="0.2">
      <c r="A17" s="78"/>
      <c r="B17" s="16" t="s">
        <v>109</v>
      </c>
      <c r="C17" s="78"/>
      <c r="D17" s="78" t="s">
        <v>29</v>
      </c>
      <c r="E17" s="78" t="s">
        <v>32</v>
      </c>
      <c r="F17" s="78"/>
      <c r="G17" s="17"/>
      <c r="H17" s="17" t="s">
        <v>67</v>
      </c>
      <c r="I17" s="79">
        <v>250000.00004000001</v>
      </c>
    </row>
    <row r="18" spans="1:9" ht="14.25" customHeight="1" x14ac:dyDescent="0.2">
      <c r="A18" s="78"/>
      <c r="B18" s="16" t="s">
        <v>109</v>
      </c>
      <c r="C18" s="78"/>
      <c r="D18" s="78" t="s">
        <v>29</v>
      </c>
      <c r="E18" s="78" t="s">
        <v>33</v>
      </c>
      <c r="F18" s="78"/>
      <c r="G18" s="80"/>
      <c r="H18" s="80" t="s">
        <v>68</v>
      </c>
      <c r="I18" s="79">
        <v>500.00001999999989</v>
      </c>
    </row>
    <row r="19" spans="1:9" x14ac:dyDescent="0.2">
      <c r="A19" s="78"/>
      <c r="B19" s="16" t="s">
        <v>109</v>
      </c>
      <c r="C19" s="78"/>
      <c r="D19" s="78" t="s">
        <v>29</v>
      </c>
      <c r="E19" s="78" t="s">
        <v>34</v>
      </c>
      <c r="F19" s="78"/>
      <c r="G19" s="17"/>
      <c r="H19" s="17" t="s">
        <v>69</v>
      </c>
      <c r="I19" s="79">
        <v>230000.00002000001</v>
      </c>
    </row>
    <row r="20" spans="1:9" x14ac:dyDescent="0.2">
      <c r="A20" s="78"/>
      <c r="B20" s="16" t="s">
        <v>109</v>
      </c>
      <c r="C20" s="78"/>
      <c r="D20" s="78" t="s">
        <v>29</v>
      </c>
      <c r="E20" s="78" t="s">
        <v>35</v>
      </c>
      <c r="F20" s="78"/>
      <c r="G20" s="17"/>
      <c r="H20" s="17" t="s">
        <v>70</v>
      </c>
      <c r="I20" s="79">
        <v>37207.000040000006</v>
      </c>
    </row>
    <row r="21" spans="1:9" x14ac:dyDescent="0.2">
      <c r="A21" s="78"/>
      <c r="B21" s="16" t="s">
        <v>109</v>
      </c>
      <c r="C21" s="78"/>
      <c r="D21" s="78" t="s">
        <v>29</v>
      </c>
      <c r="E21" s="78" t="s">
        <v>36</v>
      </c>
      <c r="F21" s="78"/>
      <c r="G21" s="78"/>
      <c r="H21" s="78" t="s">
        <v>71</v>
      </c>
      <c r="I21" s="79">
        <v>1582.0000199999999</v>
      </c>
    </row>
    <row r="22" spans="1:9" x14ac:dyDescent="0.2">
      <c r="A22" s="78"/>
      <c r="B22" s="16" t="s">
        <v>109</v>
      </c>
      <c r="C22" s="78"/>
      <c r="D22" s="78" t="s">
        <v>29</v>
      </c>
      <c r="E22" s="78" t="s">
        <v>37</v>
      </c>
      <c r="F22" s="78"/>
      <c r="G22" s="78"/>
      <c r="H22" s="78" t="s">
        <v>72</v>
      </c>
      <c r="I22" s="79">
        <v>800.00000000000068</v>
      </c>
    </row>
    <row r="23" spans="1:9" x14ac:dyDescent="0.2">
      <c r="A23" s="78"/>
      <c r="B23" s="16" t="s">
        <v>109</v>
      </c>
      <c r="C23" s="78"/>
      <c r="D23" s="78" t="s">
        <v>29</v>
      </c>
      <c r="E23" s="78" t="s">
        <v>38</v>
      </c>
      <c r="F23" s="78"/>
      <c r="G23" s="78"/>
      <c r="H23" s="78" t="s">
        <v>73</v>
      </c>
      <c r="I23" s="79">
        <v>13853383.000009989</v>
      </c>
    </row>
    <row r="24" spans="1:9" x14ac:dyDescent="0.2">
      <c r="A24" s="78"/>
      <c r="B24" s="16" t="s">
        <v>109</v>
      </c>
      <c r="C24" s="78"/>
      <c r="D24" s="78" t="s">
        <v>29</v>
      </c>
      <c r="E24" s="78" t="s">
        <v>39</v>
      </c>
      <c r="F24" s="78"/>
      <c r="G24" s="78"/>
      <c r="H24" s="78" t="s">
        <v>74</v>
      </c>
      <c r="I24" s="79">
        <v>10000.000019999999</v>
      </c>
    </row>
    <row r="25" spans="1:9" x14ac:dyDescent="0.2">
      <c r="A25" s="78"/>
      <c r="B25" s="16" t="s">
        <v>109</v>
      </c>
      <c r="C25" s="78"/>
      <c r="D25" s="78" t="s">
        <v>29</v>
      </c>
      <c r="E25" s="78" t="s">
        <v>40</v>
      </c>
      <c r="F25" s="78"/>
      <c r="G25" s="78"/>
      <c r="H25" s="78" t="s">
        <v>75</v>
      </c>
      <c r="I25" s="79">
        <v>5000.0000199999986</v>
      </c>
    </row>
    <row r="26" spans="1:9" x14ac:dyDescent="0.2">
      <c r="A26" s="78"/>
      <c r="B26" s="16" t="s">
        <v>109</v>
      </c>
      <c r="C26" s="78"/>
      <c r="D26" s="78" t="s">
        <v>29</v>
      </c>
      <c r="E26" s="78" t="s">
        <v>41</v>
      </c>
      <c r="F26" s="78"/>
      <c r="G26" s="78"/>
      <c r="H26" s="78" t="s">
        <v>76</v>
      </c>
      <c r="I26" s="79">
        <v>15000.000019999999</v>
      </c>
    </row>
    <row r="27" spans="1:9" x14ac:dyDescent="0.2">
      <c r="A27" s="78"/>
      <c r="B27" s="16" t="s">
        <v>109</v>
      </c>
      <c r="C27" s="78"/>
      <c r="D27" s="78" t="s">
        <v>29</v>
      </c>
      <c r="E27" s="16">
        <v>382700</v>
      </c>
      <c r="F27" s="78"/>
      <c r="G27" s="78"/>
      <c r="H27" s="78" t="s">
        <v>77</v>
      </c>
      <c r="I27" s="79">
        <v>20000000.000020001</v>
      </c>
    </row>
    <row r="28" spans="1:9" x14ac:dyDescent="0.2">
      <c r="A28" s="78"/>
      <c r="B28" s="16" t="s">
        <v>109</v>
      </c>
      <c r="C28" s="78"/>
      <c r="D28" s="78" t="s">
        <v>29</v>
      </c>
      <c r="E28" s="78" t="s">
        <v>42</v>
      </c>
      <c r="F28" s="78"/>
      <c r="G28" s="18"/>
      <c r="H28" s="18" t="s">
        <v>77</v>
      </c>
      <c r="I28" s="79">
        <v>6400000.0000399994</v>
      </c>
    </row>
    <row r="29" spans="1:9" x14ac:dyDescent="0.2">
      <c r="A29" s="78"/>
      <c r="B29" s="16" t="s">
        <v>109</v>
      </c>
      <c r="C29" s="78"/>
      <c r="D29" s="78" t="s">
        <v>29</v>
      </c>
      <c r="E29" s="78" t="s">
        <v>43</v>
      </c>
      <c r="F29" s="78"/>
      <c r="G29" s="18"/>
      <c r="H29" s="18" t="s">
        <v>80</v>
      </c>
      <c r="I29" s="79">
        <v>404000.00003</v>
      </c>
    </row>
    <row r="30" spans="1:9" x14ac:dyDescent="0.2">
      <c r="A30" s="78"/>
      <c r="B30" s="16" t="s">
        <v>109</v>
      </c>
      <c r="C30" s="78"/>
      <c r="D30" s="78" t="s">
        <v>29</v>
      </c>
      <c r="E30" s="78" t="s">
        <v>44</v>
      </c>
      <c r="F30" s="78"/>
      <c r="G30" s="78"/>
      <c r="H30" s="78" t="s">
        <v>79</v>
      </c>
      <c r="I30" s="79">
        <v>8000.0000199999986</v>
      </c>
    </row>
    <row r="31" spans="1:9" x14ac:dyDescent="0.2">
      <c r="A31" s="78"/>
      <c r="B31" s="16" t="s">
        <v>109</v>
      </c>
      <c r="C31" s="78"/>
      <c r="D31" s="78" t="s">
        <v>29</v>
      </c>
      <c r="E31" s="78" t="s">
        <v>45</v>
      </c>
      <c r="F31" s="78"/>
      <c r="G31" s="78"/>
      <c r="H31" s="78" t="s">
        <v>78</v>
      </c>
      <c r="I31" s="79">
        <v>2000.0000199999999</v>
      </c>
    </row>
    <row r="32" spans="1:9" x14ac:dyDescent="0.2">
      <c r="A32" s="78"/>
      <c r="B32" s="16" t="s">
        <v>109</v>
      </c>
      <c r="C32" s="78"/>
      <c r="D32" s="78" t="s">
        <v>57</v>
      </c>
      <c r="E32" s="78" t="s">
        <v>58</v>
      </c>
      <c r="F32" s="78"/>
      <c r="G32" s="78"/>
      <c r="H32" s="78" t="s">
        <v>82</v>
      </c>
      <c r="I32" s="79">
        <v>250000.00004000001</v>
      </c>
    </row>
    <row r="33" spans="1:9" x14ac:dyDescent="0.2">
      <c r="A33" s="78"/>
      <c r="B33" s="16" t="s">
        <v>109</v>
      </c>
      <c r="C33" s="78"/>
      <c r="D33" s="78" t="s">
        <v>57</v>
      </c>
      <c r="E33" s="78" t="s">
        <v>59</v>
      </c>
      <c r="F33" s="78"/>
      <c r="G33" s="78"/>
      <c r="H33" s="78" t="s">
        <v>81</v>
      </c>
      <c r="I33" s="79">
        <v>30000.000019999999</v>
      </c>
    </row>
    <row r="34" spans="1:9" x14ac:dyDescent="0.2">
      <c r="A34" s="78"/>
      <c r="B34" s="16" t="s">
        <v>109</v>
      </c>
      <c r="C34" s="78"/>
      <c r="D34" s="78" t="s">
        <v>50</v>
      </c>
      <c r="E34" s="78" t="s">
        <v>51</v>
      </c>
      <c r="F34" s="78" t="s">
        <v>21</v>
      </c>
      <c r="G34" s="78" t="s">
        <v>22</v>
      </c>
      <c r="H34" s="78" t="s">
        <v>92</v>
      </c>
      <c r="I34" s="79">
        <v>8658950.0000299998</v>
      </c>
    </row>
    <row r="35" spans="1:9" x14ac:dyDescent="0.2">
      <c r="A35" s="78"/>
      <c r="B35" s="16" t="s">
        <v>109</v>
      </c>
      <c r="C35" s="78"/>
      <c r="D35" s="78" t="s">
        <v>50</v>
      </c>
      <c r="E35" s="78" t="s">
        <v>51</v>
      </c>
      <c r="F35" s="78" t="s">
        <v>25</v>
      </c>
      <c r="G35" s="78" t="s">
        <v>26</v>
      </c>
      <c r="H35" s="78" t="s">
        <v>92</v>
      </c>
      <c r="I35" s="79">
        <v>22917700.00003</v>
      </c>
    </row>
    <row r="36" spans="1:9" x14ac:dyDescent="0.2">
      <c r="A36" s="78"/>
      <c r="B36" s="16" t="s">
        <v>109</v>
      </c>
      <c r="C36" s="78"/>
      <c r="D36" s="78" t="s">
        <v>50</v>
      </c>
      <c r="E36" s="78" t="s">
        <v>51</v>
      </c>
      <c r="F36" s="78" t="s">
        <v>23</v>
      </c>
      <c r="G36" s="78" t="s">
        <v>24</v>
      </c>
      <c r="H36" s="78" t="s">
        <v>92</v>
      </c>
      <c r="I36" s="79">
        <v>518500.00001000008</v>
      </c>
    </row>
    <row r="37" spans="1:9" x14ac:dyDescent="0.2">
      <c r="A37" s="78"/>
      <c r="B37" s="16" t="s">
        <v>109</v>
      </c>
      <c r="C37" s="78"/>
      <c r="D37" s="78" t="s">
        <v>50</v>
      </c>
      <c r="E37" s="78" t="s">
        <v>51</v>
      </c>
      <c r="F37" s="78" t="s">
        <v>19</v>
      </c>
      <c r="G37" s="78" t="s">
        <v>20</v>
      </c>
      <c r="H37" s="78" t="s">
        <v>92</v>
      </c>
      <c r="I37" s="79">
        <v>7051600.0000199983</v>
      </c>
    </row>
    <row r="38" spans="1:9" x14ac:dyDescent="0.2">
      <c r="A38" s="78"/>
      <c r="B38" s="16" t="s">
        <v>109</v>
      </c>
      <c r="C38" s="78"/>
      <c r="D38" s="78" t="s">
        <v>50</v>
      </c>
      <c r="E38" s="78" t="s">
        <v>51</v>
      </c>
      <c r="F38" s="78" t="s">
        <v>17</v>
      </c>
      <c r="G38" s="78" t="s">
        <v>18</v>
      </c>
      <c r="H38" s="78" t="s">
        <v>92</v>
      </c>
      <c r="I38" s="79">
        <v>1555500.000010001</v>
      </c>
    </row>
    <row r="39" spans="1:9" x14ac:dyDescent="0.2">
      <c r="A39" s="78"/>
      <c r="B39" s="16" t="s">
        <v>109</v>
      </c>
      <c r="C39" s="78"/>
      <c r="D39" s="78" t="s">
        <v>50</v>
      </c>
      <c r="E39" s="78" t="s">
        <v>51</v>
      </c>
      <c r="F39" s="78" t="s">
        <v>3</v>
      </c>
      <c r="G39" s="78" t="s">
        <v>12</v>
      </c>
      <c r="H39" s="78" t="s">
        <v>92</v>
      </c>
      <c r="I39" s="79">
        <v>784429.00001999992</v>
      </c>
    </row>
    <row r="40" spans="1:9" x14ac:dyDescent="0.2">
      <c r="A40" s="78"/>
      <c r="B40" s="16" t="s">
        <v>109</v>
      </c>
      <c r="C40" s="78"/>
      <c r="D40" s="78" t="s">
        <v>50</v>
      </c>
      <c r="E40" s="78" t="s">
        <v>51</v>
      </c>
      <c r="F40" s="78" t="s">
        <v>6</v>
      </c>
      <c r="G40" s="78" t="s">
        <v>7</v>
      </c>
      <c r="H40" s="78" t="s">
        <v>92</v>
      </c>
      <c r="I40" s="79">
        <v>1721310.0000199999</v>
      </c>
    </row>
    <row r="41" spans="1:9" x14ac:dyDescent="0.2">
      <c r="A41" s="78"/>
      <c r="B41" s="16" t="s">
        <v>109</v>
      </c>
      <c r="C41" s="78"/>
      <c r="D41" s="78" t="s">
        <v>50</v>
      </c>
      <c r="E41" s="78" t="s">
        <v>51</v>
      </c>
      <c r="F41" s="78" t="s">
        <v>6</v>
      </c>
      <c r="G41" s="78" t="s">
        <v>8</v>
      </c>
      <c r="H41" s="78" t="s">
        <v>92</v>
      </c>
      <c r="I41" s="79">
        <v>118057.00002000001</v>
      </c>
    </row>
    <row r="42" spans="1:9" x14ac:dyDescent="0.2">
      <c r="A42" s="78"/>
      <c r="B42" s="16" t="s">
        <v>109</v>
      </c>
      <c r="C42" s="78"/>
      <c r="D42" s="78" t="s">
        <v>50</v>
      </c>
      <c r="E42" s="78" t="s">
        <v>51</v>
      </c>
      <c r="F42" s="78" t="s">
        <v>27</v>
      </c>
      <c r="G42" s="78" t="s">
        <v>14</v>
      </c>
      <c r="H42" s="78" t="s">
        <v>92</v>
      </c>
      <c r="I42" s="79">
        <v>2835634.0000399998</v>
      </c>
    </row>
    <row r="43" spans="1:9" x14ac:dyDescent="0.2">
      <c r="A43" s="78"/>
      <c r="B43" s="16" t="s">
        <v>109</v>
      </c>
      <c r="C43" s="78"/>
      <c r="D43" s="78" t="s">
        <v>50</v>
      </c>
      <c r="E43" s="78" t="s">
        <v>51</v>
      </c>
      <c r="F43" s="78" t="s">
        <v>27</v>
      </c>
      <c r="G43" s="78" t="s">
        <v>15</v>
      </c>
      <c r="H43" s="78" t="s">
        <v>92</v>
      </c>
      <c r="I43" s="79">
        <v>4604147.5500400001</v>
      </c>
    </row>
    <row r="44" spans="1:9" x14ac:dyDescent="0.2">
      <c r="A44" s="78"/>
      <c r="B44" s="16" t="s">
        <v>109</v>
      </c>
      <c r="C44" s="78"/>
      <c r="D44" s="78" t="s">
        <v>50</v>
      </c>
      <c r="E44" s="78" t="s">
        <v>51</v>
      </c>
      <c r="F44" s="78" t="s">
        <v>27</v>
      </c>
      <c r="G44" s="78" t="s">
        <v>16</v>
      </c>
      <c r="H44" s="78" t="s">
        <v>92</v>
      </c>
      <c r="I44" s="79">
        <v>8940690.8968400005</v>
      </c>
    </row>
    <row r="45" spans="1:9" x14ac:dyDescent="0.2">
      <c r="A45" s="78"/>
      <c r="B45" s="16" t="s">
        <v>109</v>
      </c>
      <c r="C45" s="78"/>
      <c r="D45" s="78" t="s">
        <v>53</v>
      </c>
      <c r="E45" s="78" t="s">
        <v>54</v>
      </c>
      <c r="F45" s="78"/>
      <c r="G45" s="78"/>
      <c r="H45" s="78" t="s">
        <v>107</v>
      </c>
      <c r="I45" s="79">
        <v>200000.00002000001</v>
      </c>
    </row>
    <row r="46" spans="1:9" x14ac:dyDescent="0.2">
      <c r="A46" s="78"/>
      <c r="B46" s="16" t="s">
        <v>109</v>
      </c>
      <c r="C46" s="78"/>
      <c r="D46" s="78" t="s">
        <v>53</v>
      </c>
      <c r="E46" s="78" t="s">
        <v>55</v>
      </c>
      <c r="F46" s="78"/>
      <c r="G46" s="78"/>
      <c r="H46" s="78" t="s">
        <v>108</v>
      </c>
      <c r="I46" s="79">
        <v>1735000.0000400003</v>
      </c>
    </row>
    <row r="47" spans="1:9" x14ac:dyDescent="0.2">
      <c r="A47" s="78"/>
      <c r="B47" s="16" t="s">
        <v>109</v>
      </c>
      <c r="C47" s="78"/>
      <c r="D47" s="78" t="s">
        <v>53</v>
      </c>
      <c r="E47" s="78" t="s">
        <v>56</v>
      </c>
      <c r="F47" s="78"/>
      <c r="G47" s="78"/>
      <c r="H47" s="78" t="s">
        <v>119</v>
      </c>
      <c r="I47" s="79">
        <v>2000.0000399999999</v>
      </c>
    </row>
    <row r="48" spans="1:9" x14ac:dyDescent="0.2">
      <c r="A48" s="100" t="s">
        <v>127</v>
      </c>
      <c r="B48" s="100"/>
      <c r="C48" s="100"/>
      <c r="D48" s="5"/>
      <c r="E48" s="81"/>
      <c r="F48" s="81"/>
      <c r="G48" s="76"/>
      <c r="H48" s="76"/>
      <c r="I48" s="77">
        <f>I50+I77</f>
        <v>-368889136.27982002</v>
      </c>
    </row>
    <row r="49" spans="1:9" x14ac:dyDescent="0.2">
      <c r="A49" s="100" t="s">
        <v>585</v>
      </c>
      <c r="B49" s="100"/>
      <c r="C49" s="100"/>
      <c r="D49" s="5"/>
      <c r="E49" s="81"/>
      <c r="F49" s="81"/>
      <c r="G49" s="76"/>
      <c r="H49" s="76"/>
      <c r="I49" s="77">
        <f>I50+I77</f>
        <v>-368889136.27982002</v>
      </c>
    </row>
    <row r="50" spans="1:9" x14ac:dyDescent="0.2">
      <c r="A50" s="75" t="s">
        <v>593</v>
      </c>
      <c r="B50" s="14"/>
      <c r="C50" s="75"/>
      <c r="D50" s="75"/>
      <c r="E50" s="75"/>
      <c r="F50" s="75"/>
      <c r="G50" s="75"/>
      <c r="H50" s="75"/>
      <c r="I50" s="77">
        <f>SUM(I51:I76)</f>
        <v>-130461973.27982002</v>
      </c>
    </row>
    <row r="51" spans="1:9" x14ac:dyDescent="0.2">
      <c r="A51" s="82" t="s">
        <v>139</v>
      </c>
      <c r="B51" s="6" t="s">
        <v>144</v>
      </c>
      <c r="C51" s="83" t="s">
        <v>128</v>
      </c>
      <c r="D51" s="73" t="s">
        <v>48</v>
      </c>
      <c r="E51" s="73" t="s">
        <v>49</v>
      </c>
      <c r="F51" s="73" t="s">
        <v>2</v>
      </c>
      <c r="G51" s="73" t="s">
        <v>84</v>
      </c>
      <c r="H51" s="73"/>
      <c r="I51" s="84">
        <v>-19999.99997999999</v>
      </c>
    </row>
    <row r="52" spans="1:9" x14ac:dyDescent="0.2">
      <c r="A52" s="73"/>
      <c r="B52" s="6" t="s">
        <v>144</v>
      </c>
      <c r="C52" s="73"/>
      <c r="D52" s="73" t="s">
        <v>48</v>
      </c>
      <c r="E52" s="73" t="s">
        <v>49</v>
      </c>
      <c r="F52" s="73" t="s">
        <v>3</v>
      </c>
      <c r="G52" s="73" t="s">
        <v>85</v>
      </c>
      <c r="H52" s="73"/>
      <c r="I52" s="84">
        <v>-3308332.9999799998</v>
      </c>
    </row>
    <row r="53" spans="1:9" x14ac:dyDescent="0.2">
      <c r="A53" s="73"/>
      <c r="B53" s="6" t="s">
        <v>144</v>
      </c>
      <c r="C53" s="73"/>
      <c r="D53" s="73" t="s">
        <v>48</v>
      </c>
      <c r="E53" s="73" t="s">
        <v>49</v>
      </c>
      <c r="F53" s="73" t="s">
        <v>4</v>
      </c>
      <c r="G53" s="73" t="s">
        <v>86</v>
      </c>
      <c r="H53" s="73"/>
      <c r="I53" s="84">
        <v>-141667</v>
      </c>
    </row>
    <row r="54" spans="1:9" x14ac:dyDescent="0.2">
      <c r="A54" s="73"/>
      <c r="B54" s="6" t="s">
        <v>144</v>
      </c>
      <c r="C54" s="73"/>
      <c r="D54" s="73" t="s">
        <v>48</v>
      </c>
      <c r="E54" s="73" t="s">
        <v>49</v>
      </c>
      <c r="F54" s="73" t="s">
        <v>5</v>
      </c>
      <c r="G54" s="73" t="s">
        <v>87</v>
      </c>
      <c r="H54" s="73"/>
      <c r="I54" s="84">
        <v>-333333</v>
      </c>
    </row>
    <row r="55" spans="1:9" x14ac:dyDescent="0.2">
      <c r="A55" s="73"/>
      <c r="B55" s="6" t="s">
        <v>144</v>
      </c>
      <c r="C55" s="73"/>
      <c r="D55" s="73" t="s">
        <v>48</v>
      </c>
      <c r="E55" s="73" t="s">
        <v>49</v>
      </c>
      <c r="F55" s="73" t="s">
        <v>6</v>
      </c>
      <c r="G55" s="73" t="s">
        <v>7</v>
      </c>
      <c r="H55" s="73" t="s">
        <v>98</v>
      </c>
      <c r="I55" s="84">
        <v>-860654.99999999988</v>
      </c>
    </row>
    <row r="56" spans="1:9" x14ac:dyDescent="0.2">
      <c r="A56" s="73"/>
      <c r="B56" s="6" t="s">
        <v>144</v>
      </c>
      <c r="C56" s="73"/>
      <c r="D56" s="73" t="s">
        <v>48</v>
      </c>
      <c r="E56" s="73" t="s">
        <v>49</v>
      </c>
      <c r="F56" s="73" t="s">
        <v>6</v>
      </c>
      <c r="G56" s="73" t="s">
        <v>8</v>
      </c>
      <c r="H56" s="73" t="s">
        <v>115</v>
      </c>
      <c r="I56" s="84">
        <v>-577000</v>
      </c>
    </row>
    <row r="57" spans="1:9" x14ac:dyDescent="0.2">
      <c r="A57" s="73"/>
      <c r="B57" s="6" t="s">
        <v>144</v>
      </c>
      <c r="C57" s="73"/>
      <c r="D57" s="73" t="s">
        <v>48</v>
      </c>
      <c r="E57" s="73" t="s">
        <v>49</v>
      </c>
      <c r="F57" s="73" t="s">
        <v>6</v>
      </c>
      <c r="G57" s="73" t="s">
        <v>88</v>
      </c>
      <c r="H57" s="73"/>
      <c r="I57" s="84">
        <v>-58431407.999960013</v>
      </c>
    </row>
    <row r="58" spans="1:9" x14ac:dyDescent="0.2">
      <c r="A58" s="73"/>
      <c r="B58" s="6" t="s">
        <v>144</v>
      </c>
      <c r="C58" s="73"/>
      <c r="D58" s="73" t="s">
        <v>48</v>
      </c>
      <c r="E58" s="73" t="s">
        <v>49</v>
      </c>
      <c r="F58" s="73" t="s">
        <v>9</v>
      </c>
      <c r="G58" s="73" t="s">
        <v>89</v>
      </c>
      <c r="H58" s="73"/>
      <c r="I58" s="84">
        <v>-380000</v>
      </c>
    </row>
    <row r="59" spans="1:9" x14ac:dyDescent="0.2">
      <c r="A59" s="73"/>
      <c r="B59" s="6" t="s">
        <v>144</v>
      </c>
      <c r="C59" s="73"/>
      <c r="D59" s="73" t="s">
        <v>48</v>
      </c>
      <c r="E59" s="73" t="s">
        <v>49</v>
      </c>
      <c r="F59" s="73" t="s">
        <v>10</v>
      </c>
      <c r="G59" s="73" t="s">
        <v>90</v>
      </c>
      <c r="H59" s="73"/>
      <c r="I59" s="84">
        <v>-516667</v>
      </c>
    </row>
    <row r="60" spans="1:9" x14ac:dyDescent="0.2">
      <c r="A60" s="73"/>
      <c r="B60" s="6" t="s">
        <v>144</v>
      </c>
      <c r="C60" s="73"/>
      <c r="D60" s="73" t="s">
        <v>48</v>
      </c>
      <c r="E60" s="73" t="s">
        <v>49</v>
      </c>
      <c r="F60" s="73" t="s">
        <v>11</v>
      </c>
      <c r="G60" s="73" t="s">
        <v>91</v>
      </c>
      <c r="H60" s="73"/>
      <c r="I60" s="84">
        <v>-3000000</v>
      </c>
    </row>
    <row r="61" spans="1:9" x14ac:dyDescent="0.2">
      <c r="A61" s="73"/>
      <c r="B61" s="6" t="s">
        <v>144</v>
      </c>
      <c r="C61" s="73"/>
      <c r="D61" s="73" t="s">
        <v>50</v>
      </c>
      <c r="E61" s="73" t="s">
        <v>49</v>
      </c>
      <c r="F61" s="73" t="s">
        <v>3</v>
      </c>
      <c r="G61" s="73" t="s">
        <v>12</v>
      </c>
      <c r="H61" s="73" t="s">
        <v>97</v>
      </c>
      <c r="I61" s="84">
        <v>-879943</v>
      </c>
    </row>
    <row r="62" spans="1:9" x14ac:dyDescent="0.2">
      <c r="A62" s="73"/>
      <c r="B62" s="6" t="s">
        <v>144</v>
      </c>
      <c r="C62" s="73"/>
      <c r="D62" s="73" t="s">
        <v>50</v>
      </c>
      <c r="E62" s="73" t="s">
        <v>49</v>
      </c>
      <c r="F62" s="73" t="s">
        <v>13</v>
      </c>
      <c r="G62" s="73" t="s">
        <v>14</v>
      </c>
      <c r="H62" s="73" t="s">
        <v>99</v>
      </c>
      <c r="I62" s="84">
        <v>-2823532.9999800003</v>
      </c>
    </row>
    <row r="63" spans="1:9" x14ac:dyDescent="0.2">
      <c r="A63" s="73"/>
      <c r="B63" s="6" t="s">
        <v>144</v>
      </c>
      <c r="C63" s="73"/>
      <c r="D63" s="73" t="s">
        <v>50</v>
      </c>
      <c r="E63" s="73" t="s">
        <v>49</v>
      </c>
      <c r="F63" s="73" t="s">
        <v>13</v>
      </c>
      <c r="G63" s="73" t="s">
        <v>15</v>
      </c>
      <c r="H63" s="73" t="s">
        <v>101</v>
      </c>
      <c r="I63" s="84">
        <v>-4584499.9999799998</v>
      </c>
    </row>
    <row r="64" spans="1:9" x14ac:dyDescent="0.2">
      <c r="A64" s="73"/>
      <c r="B64" s="6" t="s">
        <v>144</v>
      </c>
      <c r="C64" s="73"/>
      <c r="D64" s="73" t="s">
        <v>50</v>
      </c>
      <c r="E64" s="73" t="s">
        <v>49</v>
      </c>
      <c r="F64" s="73" t="s">
        <v>13</v>
      </c>
      <c r="G64" s="73" t="s">
        <v>16</v>
      </c>
      <c r="H64" s="73" t="s">
        <v>101</v>
      </c>
      <c r="I64" s="84">
        <v>-8902535.2799800001</v>
      </c>
    </row>
    <row r="65" spans="1:9" x14ac:dyDescent="0.2">
      <c r="A65" s="73"/>
      <c r="B65" s="6" t="s">
        <v>144</v>
      </c>
      <c r="C65" s="73"/>
      <c r="D65" s="73" t="s">
        <v>50</v>
      </c>
      <c r="E65" s="73" t="s">
        <v>49</v>
      </c>
      <c r="F65" s="73" t="s">
        <v>6</v>
      </c>
      <c r="G65" s="73" t="s">
        <v>7</v>
      </c>
      <c r="H65" s="73" t="s">
        <v>98</v>
      </c>
      <c r="I65" s="84">
        <v>-1721310</v>
      </c>
    </row>
    <row r="66" spans="1:9" x14ac:dyDescent="0.2">
      <c r="A66" s="73"/>
      <c r="B66" s="6" t="s">
        <v>144</v>
      </c>
      <c r="C66" s="73"/>
      <c r="D66" s="73" t="s">
        <v>50</v>
      </c>
      <c r="E66" s="73" t="s">
        <v>49</v>
      </c>
      <c r="F66" s="73" t="s">
        <v>6</v>
      </c>
      <c r="G66" s="73" t="s">
        <v>8</v>
      </c>
      <c r="H66" s="73" t="s">
        <v>115</v>
      </c>
      <c r="I66" s="84">
        <v>-118057</v>
      </c>
    </row>
    <row r="67" spans="1:9" x14ac:dyDescent="0.2">
      <c r="A67" s="73"/>
      <c r="B67" s="6" t="s">
        <v>144</v>
      </c>
      <c r="C67" s="73"/>
      <c r="D67" s="73" t="s">
        <v>50</v>
      </c>
      <c r="E67" s="73" t="s">
        <v>49</v>
      </c>
      <c r="F67" s="73" t="s">
        <v>17</v>
      </c>
      <c r="G67" s="73" t="s">
        <v>18</v>
      </c>
      <c r="H67" s="83" t="s">
        <v>96</v>
      </c>
      <c r="I67" s="84">
        <v>-1499999.9999799989</v>
      </c>
    </row>
    <row r="68" spans="1:9" x14ac:dyDescent="0.2">
      <c r="A68" s="73"/>
      <c r="B68" s="6" t="s">
        <v>144</v>
      </c>
      <c r="C68" s="73"/>
      <c r="D68" s="73" t="s">
        <v>50</v>
      </c>
      <c r="E68" s="73" t="s">
        <v>49</v>
      </c>
      <c r="F68" s="73" t="s">
        <v>19</v>
      </c>
      <c r="G68" s="73" t="s">
        <v>20</v>
      </c>
      <c r="H68" s="73" t="s">
        <v>95</v>
      </c>
      <c r="I68" s="84">
        <v>-6800000</v>
      </c>
    </row>
    <row r="69" spans="1:9" x14ac:dyDescent="0.2">
      <c r="A69" s="73"/>
      <c r="B69" s="6" t="s">
        <v>144</v>
      </c>
      <c r="C69" s="73"/>
      <c r="D69" s="73" t="s">
        <v>50</v>
      </c>
      <c r="E69" s="73" t="s">
        <v>49</v>
      </c>
      <c r="F69" s="73" t="s">
        <v>21</v>
      </c>
      <c r="G69" s="73" t="s">
        <v>22</v>
      </c>
      <c r="H69" s="73" t="s">
        <v>100</v>
      </c>
      <c r="I69" s="84">
        <v>-8350000</v>
      </c>
    </row>
    <row r="70" spans="1:9" x14ac:dyDescent="0.2">
      <c r="A70" s="73"/>
      <c r="B70" s="6" t="s">
        <v>144</v>
      </c>
      <c r="C70" s="73"/>
      <c r="D70" s="73" t="s">
        <v>50</v>
      </c>
      <c r="E70" s="73" t="s">
        <v>49</v>
      </c>
      <c r="F70" s="73" t="s">
        <v>23</v>
      </c>
      <c r="G70" s="73" t="s">
        <v>24</v>
      </c>
      <c r="H70" s="83" t="s">
        <v>94</v>
      </c>
      <c r="I70" s="84">
        <v>-499999.99997999979</v>
      </c>
    </row>
    <row r="71" spans="1:9" ht="15.6" customHeight="1" x14ac:dyDescent="0.2">
      <c r="A71" s="73"/>
      <c r="B71" s="6" t="s">
        <v>144</v>
      </c>
      <c r="C71" s="73"/>
      <c r="D71" s="73" t="s">
        <v>50</v>
      </c>
      <c r="E71" s="73" t="s">
        <v>49</v>
      </c>
      <c r="F71" s="73" t="s">
        <v>25</v>
      </c>
      <c r="G71" s="73" t="s">
        <v>26</v>
      </c>
      <c r="H71" s="73" t="s">
        <v>93</v>
      </c>
      <c r="I71" s="84">
        <v>-22100000</v>
      </c>
    </row>
    <row r="72" spans="1:9" ht="15.95" customHeight="1" x14ac:dyDescent="0.2">
      <c r="A72" s="73"/>
      <c r="B72" s="6" t="s">
        <v>144</v>
      </c>
      <c r="C72" s="73"/>
      <c r="D72" s="82" t="s">
        <v>52</v>
      </c>
      <c r="E72" s="73" t="s">
        <v>49</v>
      </c>
      <c r="F72" s="73" t="s">
        <v>27</v>
      </c>
      <c r="G72" s="73" t="s">
        <v>14</v>
      </c>
      <c r="H72" s="73" t="s">
        <v>99</v>
      </c>
      <c r="I72" s="84">
        <v>-655594</v>
      </c>
    </row>
    <row r="73" spans="1:9" ht="14.45" customHeight="1" x14ac:dyDescent="0.2">
      <c r="A73" s="73"/>
      <c r="B73" s="6" t="s">
        <v>144</v>
      </c>
      <c r="C73" s="73"/>
      <c r="D73" s="82" t="s">
        <v>52</v>
      </c>
      <c r="E73" s="73" t="s">
        <v>49</v>
      </c>
      <c r="F73" s="73" t="s">
        <v>27</v>
      </c>
      <c r="G73" s="73" t="s">
        <v>15</v>
      </c>
      <c r="H73" s="73" t="s">
        <v>101</v>
      </c>
      <c r="I73" s="84">
        <v>-800202.99999999988</v>
      </c>
    </row>
    <row r="74" spans="1:9" ht="15.6" customHeight="1" x14ac:dyDescent="0.2">
      <c r="A74" s="73"/>
      <c r="B74" s="6" t="s">
        <v>144</v>
      </c>
      <c r="C74" s="73"/>
      <c r="D74" s="82" t="s">
        <v>52</v>
      </c>
      <c r="E74" s="73" t="s">
        <v>49</v>
      </c>
      <c r="F74" s="73" t="s">
        <v>27</v>
      </c>
      <c r="G74" s="73" t="s">
        <v>16</v>
      </c>
      <c r="H74" s="73" t="s">
        <v>101</v>
      </c>
      <c r="I74" s="84">
        <v>-2067072</v>
      </c>
    </row>
    <row r="75" spans="1:9" ht="15.6" customHeight="1" x14ac:dyDescent="0.2">
      <c r="A75" s="73"/>
      <c r="B75" s="6" t="s">
        <v>144</v>
      </c>
      <c r="C75" s="73"/>
      <c r="D75" s="3">
        <v>44</v>
      </c>
      <c r="E75" s="3">
        <v>15</v>
      </c>
      <c r="F75" s="73" t="s">
        <v>6</v>
      </c>
      <c r="G75" s="73" t="s">
        <v>116</v>
      </c>
      <c r="H75" s="82" t="s">
        <v>113</v>
      </c>
      <c r="I75" s="84">
        <v>-860655</v>
      </c>
    </row>
    <row r="76" spans="1:9" ht="13.5" customHeight="1" x14ac:dyDescent="0.2">
      <c r="A76" s="73"/>
      <c r="B76" s="6" t="s">
        <v>144</v>
      </c>
      <c r="C76" s="73"/>
      <c r="D76" s="73" t="s">
        <v>57</v>
      </c>
      <c r="E76" s="73" t="s">
        <v>49</v>
      </c>
      <c r="F76" s="73" t="s">
        <v>6</v>
      </c>
      <c r="G76" s="73" t="s">
        <v>88</v>
      </c>
      <c r="H76" s="73" t="s">
        <v>178</v>
      </c>
      <c r="I76" s="84">
        <v>-229508</v>
      </c>
    </row>
    <row r="77" spans="1:9" ht="13.5" customHeight="1" x14ac:dyDescent="0.2">
      <c r="A77" s="75" t="s">
        <v>129</v>
      </c>
      <c r="B77" s="13"/>
      <c r="C77" s="76"/>
      <c r="D77" s="75"/>
      <c r="E77" s="75"/>
      <c r="F77" s="75"/>
      <c r="G77" s="75"/>
      <c r="H77" s="75"/>
      <c r="I77" s="77">
        <f>SUM(I78:I100)</f>
        <v>-238427163</v>
      </c>
    </row>
    <row r="78" spans="1:9" ht="27" customHeight="1" x14ac:dyDescent="0.2">
      <c r="A78" s="82" t="s">
        <v>142</v>
      </c>
      <c r="B78" s="85" t="s">
        <v>145</v>
      </c>
      <c r="C78" s="86" t="s">
        <v>130</v>
      </c>
      <c r="D78" s="6" t="s">
        <v>48</v>
      </c>
      <c r="E78" s="6">
        <v>50</v>
      </c>
      <c r="F78" s="83" t="s">
        <v>131</v>
      </c>
      <c r="G78" s="87"/>
      <c r="H78" s="83" t="s">
        <v>104</v>
      </c>
      <c r="I78" s="88">
        <v>-3630914</v>
      </c>
    </row>
    <row r="79" spans="1:9" ht="13.5" customHeight="1" x14ac:dyDescent="0.2">
      <c r="A79" s="82"/>
      <c r="B79" s="85" t="s">
        <v>145</v>
      </c>
      <c r="C79" s="89"/>
      <c r="D79" s="6">
        <v>20</v>
      </c>
      <c r="E79" s="6">
        <v>55</v>
      </c>
      <c r="F79" s="83"/>
      <c r="G79" s="87"/>
      <c r="H79" s="83" t="s">
        <v>105</v>
      </c>
      <c r="I79" s="88">
        <v>-719288</v>
      </c>
    </row>
    <row r="80" spans="1:9" ht="14.25" customHeight="1" x14ac:dyDescent="0.2">
      <c r="A80" s="82"/>
      <c r="B80" s="85" t="s">
        <v>145</v>
      </c>
      <c r="C80" s="89"/>
      <c r="D80" s="6" t="s">
        <v>48</v>
      </c>
      <c r="E80" s="6">
        <v>55</v>
      </c>
      <c r="F80" s="82" t="s">
        <v>582</v>
      </c>
      <c r="G80" s="83" t="s">
        <v>117</v>
      </c>
      <c r="H80" s="83" t="s">
        <v>105</v>
      </c>
      <c r="I80" s="88">
        <v>-4224207</v>
      </c>
    </row>
    <row r="81" spans="1:9" ht="14.25" customHeight="1" x14ac:dyDescent="0.2">
      <c r="A81" s="82"/>
      <c r="B81" s="85" t="s">
        <v>145</v>
      </c>
      <c r="C81" s="89"/>
      <c r="D81" s="6" t="s">
        <v>53</v>
      </c>
      <c r="E81" s="6">
        <v>55</v>
      </c>
      <c r="F81" s="83" t="s">
        <v>131</v>
      </c>
      <c r="G81" s="87"/>
      <c r="H81" s="83" t="s">
        <v>105</v>
      </c>
      <c r="I81" s="88">
        <v>-20799</v>
      </c>
    </row>
    <row r="82" spans="1:9" ht="14.25" customHeight="1" x14ac:dyDescent="0.2">
      <c r="A82" s="82"/>
      <c r="B82" s="85" t="s">
        <v>145</v>
      </c>
      <c r="C82" s="89"/>
      <c r="D82" s="6" t="s">
        <v>60</v>
      </c>
      <c r="E82" s="6">
        <v>61</v>
      </c>
      <c r="F82" s="83" t="s">
        <v>131</v>
      </c>
      <c r="G82" s="87"/>
      <c r="H82" s="83" t="s">
        <v>132</v>
      </c>
      <c r="I82" s="88">
        <v>-17899</v>
      </c>
    </row>
    <row r="83" spans="1:9" ht="26.25" customHeight="1" x14ac:dyDescent="0.2">
      <c r="A83" s="101" t="s">
        <v>140</v>
      </c>
      <c r="B83" s="85" t="s">
        <v>145</v>
      </c>
      <c r="C83" s="90" t="s">
        <v>133</v>
      </c>
      <c r="D83" s="6" t="s">
        <v>48</v>
      </c>
      <c r="E83" s="6">
        <v>50</v>
      </c>
      <c r="F83" s="83" t="s">
        <v>131</v>
      </c>
      <c r="G83" s="91"/>
      <c r="H83" s="83" t="s">
        <v>104</v>
      </c>
      <c r="I83" s="91">
        <v>-22343042</v>
      </c>
    </row>
    <row r="84" spans="1:9" ht="14.25" customHeight="1" x14ac:dyDescent="0.2">
      <c r="A84" s="82"/>
      <c r="B84" s="85" t="s">
        <v>145</v>
      </c>
      <c r="C84" s="7"/>
      <c r="D84" s="6" t="s">
        <v>48</v>
      </c>
      <c r="E84" s="6">
        <v>55</v>
      </c>
      <c r="F84" s="83"/>
      <c r="G84" s="91"/>
      <c r="H84" s="83" t="s">
        <v>105</v>
      </c>
      <c r="I84" s="91">
        <v>-2944331</v>
      </c>
    </row>
    <row r="85" spans="1:9" ht="14.25" customHeight="1" x14ac:dyDescent="0.2">
      <c r="A85" s="82"/>
      <c r="B85" s="85" t="s">
        <v>145</v>
      </c>
      <c r="C85" s="7"/>
      <c r="D85" s="6" t="s">
        <v>48</v>
      </c>
      <c r="E85" s="6">
        <v>55</v>
      </c>
      <c r="F85" s="83"/>
      <c r="G85" s="91"/>
      <c r="H85" s="83" t="s">
        <v>105</v>
      </c>
      <c r="I85" s="91">
        <v>-38545887</v>
      </c>
    </row>
    <row r="86" spans="1:9" ht="14.25" customHeight="1" x14ac:dyDescent="0.2">
      <c r="A86" s="82"/>
      <c r="B86" s="85" t="s">
        <v>145</v>
      </c>
      <c r="C86" s="7"/>
      <c r="D86" s="6" t="s">
        <v>48</v>
      </c>
      <c r="E86" s="6">
        <v>55</v>
      </c>
      <c r="F86" s="83" t="s">
        <v>1</v>
      </c>
      <c r="G86" s="83" t="s">
        <v>134</v>
      </c>
      <c r="H86" s="83" t="s">
        <v>105</v>
      </c>
      <c r="I86" s="91">
        <v>-24986</v>
      </c>
    </row>
    <row r="87" spans="1:9" ht="14.25" customHeight="1" x14ac:dyDescent="0.2">
      <c r="A87" s="82"/>
      <c r="B87" s="85" t="s">
        <v>145</v>
      </c>
      <c r="C87" s="7"/>
      <c r="D87" s="6" t="s">
        <v>50</v>
      </c>
      <c r="E87" s="6">
        <v>50</v>
      </c>
      <c r="F87" s="83" t="s">
        <v>131</v>
      </c>
      <c r="G87" s="73" t="s">
        <v>14</v>
      </c>
      <c r="H87" s="83" t="s">
        <v>104</v>
      </c>
      <c r="I87" s="91">
        <v>-13254</v>
      </c>
    </row>
    <row r="88" spans="1:9" ht="14.25" customHeight="1" x14ac:dyDescent="0.2">
      <c r="A88" s="82"/>
      <c r="B88" s="85" t="s">
        <v>145</v>
      </c>
      <c r="C88" s="7"/>
      <c r="D88" s="6">
        <v>40</v>
      </c>
      <c r="E88" s="6">
        <v>50</v>
      </c>
      <c r="F88" s="83"/>
      <c r="G88" s="73" t="s">
        <v>15</v>
      </c>
      <c r="H88" s="83" t="s">
        <v>104</v>
      </c>
      <c r="I88" s="91">
        <v>-20359</v>
      </c>
    </row>
    <row r="89" spans="1:9" ht="14.25" customHeight="1" x14ac:dyDescent="0.2">
      <c r="A89" s="82"/>
      <c r="B89" s="85" t="s">
        <v>145</v>
      </c>
      <c r="C89" s="7"/>
      <c r="D89" s="6">
        <v>40</v>
      </c>
      <c r="E89" s="6">
        <v>50</v>
      </c>
      <c r="F89" s="83"/>
      <c r="G89" s="73" t="s">
        <v>16</v>
      </c>
      <c r="H89" s="83" t="s">
        <v>104</v>
      </c>
      <c r="I89" s="84">
        <v>-39991</v>
      </c>
    </row>
    <row r="90" spans="1:9" ht="14.25" customHeight="1" x14ac:dyDescent="0.2">
      <c r="A90" s="82"/>
      <c r="B90" s="85" t="s">
        <v>145</v>
      </c>
      <c r="C90" s="7"/>
      <c r="D90" s="6">
        <v>43</v>
      </c>
      <c r="E90" s="6">
        <v>50</v>
      </c>
      <c r="F90" s="83"/>
      <c r="G90" s="73" t="s">
        <v>14</v>
      </c>
      <c r="H90" s="83" t="s">
        <v>135</v>
      </c>
      <c r="I90" s="84">
        <v>-1656</v>
      </c>
    </row>
    <row r="91" spans="1:9" ht="14.25" customHeight="1" x14ac:dyDescent="0.2">
      <c r="A91" s="82"/>
      <c r="B91" s="85" t="s">
        <v>145</v>
      </c>
      <c r="C91" s="7"/>
      <c r="D91" s="6">
        <v>43</v>
      </c>
      <c r="E91" s="6">
        <v>50</v>
      </c>
      <c r="F91" s="83"/>
      <c r="G91" s="73" t="s">
        <v>15</v>
      </c>
      <c r="H91" s="83" t="s">
        <v>104</v>
      </c>
      <c r="I91" s="84">
        <v>-2719</v>
      </c>
    </row>
    <row r="92" spans="1:9" ht="14.25" customHeight="1" x14ac:dyDescent="0.2">
      <c r="A92" s="82"/>
      <c r="B92" s="85" t="s">
        <v>145</v>
      </c>
      <c r="C92" s="7"/>
      <c r="D92" s="6">
        <v>43</v>
      </c>
      <c r="E92" s="6">
        <v>50</v>
      </c>
      <c r="F92" s="83" t="s">
        <v>28</v>
      </c>
      <c r="G92" s="73" t="s">
        <v>16</v>
      </c>
      <c r="H92" s="83" t="s">
        <v>104</v>
      </c>
      <c r="I92" s="84">
        <v>-7022</v>
      </c>
    </row>
    <row r="93" spans="1:9" ht="14.25" customHeight="1" x14ac:dyDescent="0.2">
      <c r="A93" s="82"/>
      <c r="B93" s="85" t="s">
        <v>145</v>
      </c>
      <c r="C93" s="7"/>
      <c r="D93" s="6" t="s">
        <v>53</v>
      </c>
      <c r="E93" s="6">
        <v>55</v>
      </c>
      <c r="F93" s="83" t="s">
        <v>131</v>
      </c>
      <c r="G93" s="83"/>
      <c r="H93" s="83" t="s">
        <v>105</v>
      </c>
      <c r="I93" s="91">
        <v>-182432</v>
      </c>
    </row>
    <row r="94" spans="1:9" ht="14.25" customHeight="1" x14ac:dyDescent="0.2">
      <c r="A94" s="82"/>
      <c r="B94" s="85" t="s">
        <v>145</v>
      </c>
      <c r="C94" s="7"/>
      <c r="D94" s="6" t="s">
        <v>60</v>
      </c>
      <c r="E94" s="6">
        <v>61</v>
      </c>
      <c r="F94" s="83" t="s">
        <v>131</v>
      </c>
      <c r="G94" s="83"/>
      <c r="H94" s="83" t="s">
        <v>132</v>
      </c>
      <c r="I94" s="91">
        <v>-155764847</v>
      </c>
    </row>
    <row r="95" spans="1:9" ht="24" customHeight="1" x14ac:dyDescent="0.2">
      <c r="A95" s="101" t="s">
        <v>141</v>
      </c>
      <c r="B95" s="85" t="s">
        <v>145</v>
      </c>
      <c r="C95" s="90" t="s">
        <v>136</v>
      </c>
      <c r="D95" s="6" t="s">
        <v>48</v>
      </c>
      <c r="E95" s="6">
        <v>50</v>
      </c>
      <c r="F95" s="83" t="s">
        <v>131</v>
      </c>
      <c r="G95" s="91"/>
      <c r="H95" s="83" t="s">
        <v>104</v>
      </c>
      <c r="I95" s="88">
        <v>-4251615</v>
      </c>
    </row>
    <row r="96" spans="1:9" ht="14.25" customHeight="1" x14ac:dyDescent="0.2">
      <c r="A96" s="82"/>
      <c r="B96" s="85" t="s">
        <v>145</v>
      </c>
      <c r="C96" s="89"/>
      <c r="D96" s="6">
        <v>20</v>
      </c>
      <c r="E96" s="6">
        <v>55</v>
      </c>
      <c r="F96" s="83"/>
      <c r="G96" s="87"/>
      <c r="H96" s="83" t="s">
        <v>105</v>
      </c>
      <c r="I96" s="88">
        <v>-3860541</v>
      </c>
    </row>
    <row r="97" spans="1:9" ht="14.25" customHeight="1" x14ac:dyDescent="0.2">
      <c r="A97" s="82"/>
      <c r="B97" s="85" t="s">
        <v>145</v>
      </c>
      <c r="C97" s="89"/>
      <c r="D97" s="6" t="s">
        <v>48</v>
      </c>
      <c r="E97" s="6">
        <v>55</v>
      </c>
      <c r="F97" s="83" t="s">
        <v>1</v>
      </c>
      <c r="G97" s="83" t="s">
        <v>134</v>
      </c>
      <c r="H97" s="83" t="s">
        <v>105</v>
      </c>
      <c r="I97" s="88">
        <v>-41305</v>
      </c>
    </row>
    <row r="98" spans="1:9" ht="14.25" customHeight="1" x14ac:dyDescent="0.2">
      <c r="A98" s="82"/>
      <c r="B98" s="85" t="s">
        <v>145</v>
      </c>
      <c r="C98" s="89"/>
      <c r="D98" s="6">
        <v>44</v>
      </c>
      <c r="E98" s="6">
        <v>50</v>
      </c>
      <c r="F98" s="83"/>
      <c r="G98" s="83"/>
      <c r="H98" s="83" t="s">
        <v>137</v>
      </c>
      <c r="I98" s="88">
        <v>-78000</v>
      </c>
    </row>
    <row r="99" spans="1:9" ht="14.25" customHeight="1" x14ac:dyDescent="0.2">
      <c r="A99" s="82"/>
      <c r="B99" s="85" t="s">
        <v>145</v>
      </c>
      <c r="C99" s="89"/>
      <c r="D99" s="6">
        <v>44</v>
      </c>
      <c r="E99" s="6">
        <v>55</v>
      </c>
      <c r="F99" s="83"/>
      <c r="G99" s="83"/>
      <c r="H99" s="83" t="s">
        <v>105</v>
      </c>
      <c r="I99" s="88">
        <v>-468579</v>
      </c>
    </row>
    <row r="100" spans="1:9" ht="14.25" customHeight="1" x14ac:dyDescent="0.2">
      <c r="A100" s="82"/>
      <c r="B100" s="85" t="s">
        <v>145</v>
      </c>
      <c r="C100" s="89"/>
      <c r="D100" s="6" t="s">
        <v>60</v>
      </c>
      <c r="E100" s="6">
        <v>61</v>
      </c>
      <c r="F100" s="83" t="s">
        <v>131</v>
      </c>
      <c r="G100" s="83"/>
      <c r="H100" s="83" t="s">
        <v>132</v>
      </c>
      <c r="I100" s="88">
        <v>-1223490</v>
      </c>
    </row>
    <row r="101" spans="1:9" x14ac:dyDescent="0.2">
      <c r="A101" s="75" t="s">
        <v>138</v>
      </c>
      <c r="B101" s="14"/>
      <c r="C101" s="75"/>
      <c r="D101" s="75"/>
      <c r="E101" s="75"/>
      <c r="F101" s="75"/>
      <c r="G101" s="75"/>
      <c r="H101" s="75"/>
      <c r="I101" s="77">
        <f>SUM(I102:I127)</f>
        <v>-38689066.601683997</v>
      </c>
    </row>
    <row r="102" spans="1:9" x14ac:dyDescent="0.2">
      <c r="A102" s="83" t="s">
        <v>125</v>
      </c>
      <c r="B102" s="6" t="s">
        <v>146</v>
      </c>
      <c r="C102" s="83" t="s">
        <v>126</v>
      </c>
      <c r="D102" s="73" t="s">
        <v>29</v>
      </c>
      <c r="E102" s="73" t="s">
        <v>46</v>
      </c>
      <c r="F102" s="73"/>
      <c r="G102" s="73" t="s">
        <v>106</v>
      </c>
      <c r="H102" s="73"/>
      <c r="I102" s="92">
        <v>-10166374.000244001</v>
      </c>
    </row>
    <row r="103" spans="1:9" x14ac:dyDescent="0.2">
      <c r="A103" s="73"/>
      <c r="B103" s="6" t="s">
        <v>146</v>
      </c>
      <c r="C103" s="73"/>
      <c r="D103" s="73" t="s">
        <v>29</v>
      </c>
      <c r="E103" s="73" t="s">
        <v>46</v>
      </c>
      <c r="F103" s="73" t="s">
        <v>1</v>
      </c>
      <c r="G103" s="73" t="s">
        <v>102</v>
      </c>
      <c r="H103" s="73"/>
      <c r="I103" s="92">
        <v>-14582.999979999971</v>
      </c>
    </row>
    <row r="104" spans="1:9" x14ac:dyDescent="0.2">
      <c r="A104" s="73"/>
      <c r="B104" s="6" t="s">
        <v>146</v>
      </c>
      <c r="C104" s="73"/>
      <c r="D104" s="73" t="s">
        <v>29</v>
      </c>
      <c r="E104" s="73" t="s">
        <v>47</v>
      </c>
      <c r="F104" s="73" t="s">
        <v>2</v>
      </c>
      <c r="G104" s="73" t="s">
        <v>103</v>
      </c>
      <c r="H104" s="73"/>
      <c r="I104" s="92">
        <v>-4399.9999800000014</v>
      </c>
    </row>
    <row r="105" spans="1:9" x14ac:dyDescent="0.2">
      <c r="A105" s="73"/>
      <c r="B105" s="6" t="s">
        <v>146</v>
      </c>
      <c r="C105" s="73"/>
      <c r="D105" s="73" t="s">
        <v>29</v>
      </c>
      <c r="E105" s="73" t="s">
        <v>47</v>
      </c>
      <c r="F105" s="73" t="s">
        <v>3</v>
      </c>
      <c r="G105" s="73" t="s">
        <v>0</v>
      </c>
      <c r="H105" s="73"/>
      <c r="I105" s="92">
        <v>-727832.99997999996</v>
      </c>
    </row>
    <row r="106" spans="1:9" x14ac:dyDescent="0.2">
      <c r="A106" s="73"/>
      <c r="B106" s="6" t="s">
        <v>146</v>
      </c>
      <c r="C106" s="73"/>
      <c r="D106" s="73" t="s">
        <v>29</v>
      </c>
      <c r="E106" s="73" t="s">
        <v>47</v>
      </c>
      <c r="F106" s="73" t="s">
        <v>4</v>
      </c>
      <c r="G106" s="73" t="s">
        <v>0</v>
      </c>
      <c r="H106" s="73"/>
      <c r="I106" s="92">
        <v>-31167</v>
      </c>
    </row>
    <row r="107" spans="1:9" x14ac:dyDescent="0.2">
      <c r="A107" s="73"/>
      <c r="B107" s="6" t="s">
        <v>146</v>
      </c>
      <c r="C107" s="73"/>
      <c r="D107" s="73" t="s">
        <v>29</v>
      </c>
      <c r="E107" s="73" t="s">
        <v>47</v>
      </c>
      <c r="F107" s="73" t="s">
        <v>5</v>
      </c>
      <c r="G107" s="73" t="s">
        <v>0</v>
      </c>
      <c r="H107" s="73"/>
      <c r="I107" s="92">
        <v>-73333</v>
      </c>
    </row>
    <row r="108" spans="1:9" x14ac:dyDescent="0.2">
      <c r="A108" s="73"/>
      <c r="B108" s="6" t="s">
        <v>146</v>
      </c>
      <c r="C108" s="73"/>
      <c r="D108" s="73" t="s">
        <v>29</v>
      </c>
      <c r="E108" s="73" t="s">
        <v>47</v>
      </c>
      <c r="F108" s="73" t="s">
        <v>6</v>
      </c>
      <c r="G108" s="73" t="s">
        <v>7</v>
      </c>
      <c r="H108" s="73"/>
      <c r="I108" s="92">
        <v>-568032</v>
      </c>
    </row>
    <row r="109" spans="1:9" x14ac:dyDescent="0.2">
      <c r="A109" s="73"/>
      <c r="B109" s="6" t="s">
        <v>146</v>
      </c>
      <c r="C109" s="73"/>
      <c r="D109" s="73" t="s">
        <v>29</v>
      </c>
      <c r="E109" s="73" t="s">
        <v>47</v>
      </c>
      <c r="F109" s="73" t="s">
        <v>6</v>
      </c>
      <c r="G109" s="73" t="s">
        <v>8</v>
      </c>
      <c r="H109" s="73"/>
      <c r="I109" s="92">
        <v>-152913</v>
      </c>
    </row>
    <row r="110" spans="1:9" x14ac:dyDescent="0.2">
      <c r="A110" s="73"/>
      <c r="B110" s="6" t="s">
        <v>146</v>
      </c>
      <c r="C110" s="73"/>
      <c r="D110" s="73" t="s">
        <v>29</v>
      </c>
      <c r="E110" s="73" t="s">
        <v>47</v>
      </c>
      <c r="F110" s="73" t="s">
        <v>6</v>
      </c>
      <c r="G110" s="73"/>
      <c r="H110" s="73"/>
      <c r="I110" s="92">
        <v>-13171194</v>
      </c>
    </row>
    <row r="111" spans="1:9" x14ac:dyDescent="0.2">
      <c r="A111" s="73"/>
      <c r="B111" s="6" t="s">
        <v>146</v>
      </c>
      <c r="C111" s="73"/>
      <c r="D111" s="73" t="s">
        <v>29</v>
      </c>
      <c r="E111" s="73" t="s">
        <v>47</v>
      </c>
      <c r="F111" s="73" t="s">
        <v>9</v>
      </c>
      <c r="G111" s="73"/>
      <c r="H111" s="73"/>
      <c r="I111" s="92">
        <v>-83600</v>
      </c>
    </row>
    <row r="112" spans="1:9" x14ac:dyDescent="0.2">
      <c r="A112" s="73"/>
      <c r="B112" s="6" t="s">
        <v>146</v>
      </c>
      <c r="C112" s="73"/>
      <c r="D112" s="73" t="s">
        <v>29</v>
      </c>
      <c r="E112" s="73" t="s">
        <v>47</v>
      </c>
      <c r="F112" s="73" t="s">
        <v>10</v>
      </c>
      <c r="G112" s="73"/>
      <c r="H112" s="73"/>
      <c r="I112" s="92">
        <v>-113667</v>
      </c>
    </row>
    <row r="113" spans="1:9" x14ac:dyDescent="0.2">
      <c r="A113" s="73"/>
      <c r="B113" s="6" t="s">
        <v>146</v>
      </c>
      <c r="C113" s="73"/>
      <c r="D113" s="73" t="s">
        <v>29</v>
      </c>
      <c r="E113" s="73" t="s">
        <v>47</v>
      </c>
      <c r="F113" s="73" t="s">
        <v>11</v>
      </c>
      <c r="G113" s="73"/>
      <c r="H113" s="73"/>
      <c r="I113" s="92">
        <v>-13000</v>
      </c>
    </row>
    <row r="114" spans="1:9" x14ac:dyDescent="0.2">
      <c r="A114" s="73"/>
      <c r="B114" s="6" t="s">
        <v>146</v>
      </c>
      <c r="C114" s="73"/>
      <c r="D114" s="73" t="s">
        <v>50</v>
      </c>
      <c r="E114" s="73" t="s">
        <v>47</v>
      </c>
      <c r="F114" s="73" t="s">
        <v>3</v>
      </c>
      <c r="G114" s="73" t="s">
        <v>12</v>
      </c>
      <c r="H114" s="73"/>
      <c r="I114" s="92">
        <v>-193587</v>
      </c>
    </row>
    <row r="115" spans="1:9" x14ac:dyDescent="0.2">
      <c r="A115" s="73"/>
      <c r="B115" s="6" t="s">
        <v>146</v>
      </c>
      <c r="C115" s="73"/>
      <c r="D115" s="73" t="s">
        <v>50</v>
      </c>
      <c r="E115" s="73" t="s">
        <v>47</v>
      </c>
      <c r="F115" s="73" t="s">
        <v>13</v>
      </c>
      <c r="G115" s="73" t="s">
        <v>16</v>
      </c>
      <c r="H115" s="73"/>
      <c r="I115" s="92">
        <v>-2413313.6016000002</v>
      </c>
    </row>
    <row r="116" spans="1:9" x14ac:dyDescent="0.2">
      <c r="A116" s="73"/>
      <c r="B116" s="6" t="s">
        <v>146</v>
      </c>
      <c r="C116" s="73"/>
      <c r="D116" s="73" t="s">
        <v>50</v>
      </c>
      <c r="E116" s="73" t="s">
        <v>47</v>
      </c>
      <c r="F116" s="73" t="s">
        <v>17</v>
      </c>
      <c r="G116" s="73" t="s">
        <v>18</v>
      </c>
      <c r="H116" s="73"/>
      <c r="I116" s="92">
        <v>-329999.99997999979</v>
      </c>
    </row>
    <row r="117" spans="1:9" x14ac:dyDescent="0.2">
      <c r="A117" s="73"/>
      <c r="B117" s="6" t="s">
        <v>146</v>
      </c>
      <c r="C117" s="73"/>
      <c r="D117" s="73" t="s">
        <v>50</v>
      </c>
      <c r="E117" s="73" t="s">
        <v>47</v>
      </c>
      <c r="F117" s="73" t="s">
        <v>19</v>
      </c>
      <c r="G117" s="73" t="s">
        <v>20</v>
      </c>
      <c r="H117" s="73"/>
      <c r="I117" s="92">
        <v>-1496000</v>
      </c>
    </row>
    <row r="118" spans="1:9" x14ac:dyDescent="0.2">
      <c r="A118" s="73"/>
      <c r="B118" s="6" t="s">
        <v>146</v>
      </c>
      <c r="C118" s="73"/>
      <c r="D118" s="73" t="s">
        <v>50</v>
      </c>
      <c r="E118" s="73" t="s">
        <v>47</v>
      </c>
      <c r="F118" s="73" t="s">
        <v>21</v>
      </c>
      <c r="G118" s="73" t="s">
        <v>22</v>
      </c>
      <c r="H118" s="73"/>
      <c r="I118" s="92">
        <v>-1837000</v>
      </c>
    </row>
    <row r="119" spans="1:9" x14ac:dyDescent="0.2">
      <c r="A119" s="73"/>
      <c r="B119" s="6" t="s">
        <v>146</v>
      </c>
      <c r="C119" s="73"/>
      <c r="D119" s="73" t="s">
        <v>50</v>
      </c>
      <c r="E119" s="73" t="s">
        <v>47</v>
      </c>
      <c r="F119" s="73" t="s">
        <v>23</v>
      </c>
      <c r="G119" s="73" t="s">
        <v>24</v>
      </c>
      <c r="H119" s="73"/>
      <c r="I119" s="92">
        <v>-109999.9999800001</v>
      </c>
    </row>
    <row r="120" spans="1:9" x14ac:dyDescent="0.2">
      <c r="A120" s="73"/>
      <c r="B120" s="6" t="s">
        <v>146</v>
      </c>
      <c r="C120" s="73"/>
      <c r="D120" s="73" t="s">
        <v>50</v>
      </c>
      <c r="E120" s="73" t="s">
        <v>47</v>
      </c>
      <c r="F120" s="73" t="s">
        <v>25</v>
      </c>
      <c r="G120" s="73" t="s">
        <v>26</v>
      </c>
      <c r="H120" s="73"/>
      <c r="I120" s="92">
        <v>-4862000</v>
      </c>
    </row>
    <row r="121" spans="1:9" x14ac:dyDescent="0.2">
      <c r="A121" s="73"/>
      <c r="B121" s="6" t="s">
        <v>146</v>
      </c>
      <c r="C121" s="73"/>
      <c r="D121" s="73" t="s">
        <v>50</v>
      </c>
      <c r="E121" s="73" t="s">
        <v>47</v>
      </c>
      <c r="F121" s="73" t="s">
        <v>0</v>
      </c>
      <c r="G121" s="73" t="s">
        <v>16</v>
      </c>
      <c r="H121" s="73"/>
      <c r="I121" s="92">
        <v>2413314.0000200002</v>
      </c>
    </row>
    <row r="122" spans="1:9" x14ac:dyDescent="0.2">
      <c r="A122" s="73"/>
      <c r="B122" s="6" t="s">
        <v>146</v>
      </c>
      <c r="C122" s="73"/>
      <c r="D122" s="73" t="s">
        <v>52</v>
      </c>
      <c r="E122" s="73" t="s">
        <v>47</v>
      </c>
      <c r="F122" s="82" t="s">
        <v>27</v>
      </c>
      <c r="G122" s="73" t="s">
        <v>14</v>
      </c>
      <c r="H122" s="73"/>
      <c r="I122" s="92">
        <v>-765408</v>
      </c>
    </row>
    <row r="123" spans="1:9" x14ac:dyDescent="0.2">
      <c r="A123" s="73"/>
      <c r="B123" s="6" t="s">
        <v>146</v>
      </c>
      <c r="C123" s="73"/>
      <c r="D123" s="73" t="s">
        <v>52</v>
      </c>
      <c r="E123" s="73" t="s">
        <v>47</v>
      </c>
      <c r="F123" s="82" t="s">
        <v>27</v>
      </c>
      <c r="G123" s="73" t="s">
        <v>15</v>
      </c>
      <c r="H123" s="73"/>
      <c r="I123" s="92">
        <v>-1184635</v>
      </c>
    </row>
    <row r="124" spans="1:9" x14ac:dyDescent="0.2">
      <c r="A124" s="73"/>
      <c r="B124" s="6" t="s">
        <v>146</v>
      </c>
      <c r="C124" s="73"/>
      <c r="D124" s="73" t="s">
        <v>52</v>
      </c>
      <c r="E124" s="73" t="s">
        <v>47</v>
      </c>
      <c r="F124" s="73" t="s">
        <v>0</v>
      </c>
      <c r="G124" s="73" t="s">
        <v>16</v>
      </c>
      <c r="H124" s="73"/>
      <c r="I124" s="92">
        <v>-2413314</v>
      </c>
    </row>
    <row r="125" spans="1:9" x14ac:dyDescent="0.2">
      <c r="A125" s="73"/>
      <c r="B125" s="6" t="s">
        <v>146</v>
      </c>
      <c r="C125" s="73"/>
      <c r="D125" s="73" t="s">
        <v>53</v>
      </c>
      <c r="E125" s="73" t="s">
        <v>46</v>
      </c>
      <c r="F125" s="73" t="s">
        <v>0</v>
      </c>
      <c r="G125" s="73" t="s">
        <v>0</v>
      </c>
      <c r="H125" s="73"/>
      <c r="I125" s="92">
        <v>-137189.99996000002</v>
      </c>
    </row>
    <row r="126" spans="1:9" x14ac:dyDescent="0.2">
      <c r="A126" s="73"/>
      <c r="B126" s="6" t="s">
        <v>146</v>
      </c>
      <c r="C126" s="73"/>
      <c r="D126" s="73" t="s">
        <v>53</v>
      </c>
      <c r="E126" s="73" t="s">
        <v>47</v>
      </c>
      <c r="F126" s="73" t="s">
        <v>6</v>
      </c>
      <c r="G126" s="73" t="s">
        <v>0</v>
      </c>
      <c r="H126" s="73"/>
      <c r="I126" s="92">
        <v>-189345</v>
      </c>
    </row>
    <row r="127" spans="1:9" x14ac:dyDescent="0.2">
      <c r="A127" s="73"/>
      <c r="B127" s="6" t="s">
        <v>146</v>
      </c>
      <c r="C127" s="73"/>
      <c r="D127" s="73" t="s">
        <v>57</v>
      </c>
      <c r="E127" s="73" t="s">
        <v>47</v>
      </c>
      <c r="F127" s="73" t="s">
        <v>6</v>
      </c>
      <c r="G127" s="73" t="s">
        <v>0</v>
      </c>
      <c r="H127" s="73"/>
      <c r="I127" s="92">
        <v>-50492</v>
      </c>
    </row>
    <row r="128" spans="1:9" x14ac:dyDescent="0.2">
      <c r="H128" s="93"/>
      <c r="I128" s="94"/>
    </row>
    <row r="129" spans="9:9" x14ac:dyDescent="0.2">
      <c r="I129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A425-9906-43FC-B2F0-AB736F750AA4}">
  <dimension ref="A2:J469"/>
  <sheetViews>
    <sheetView workbookViewId="0">
      <selection activeCell="I12" sqref="I12"/>
    </sheetView>
  </sheetViews>
  <sheetFormatPr defaultRowHeight="15" x14ac:dyDescent="0.25"/>
  <cols>
    <col min="1" max="1" width="10.140625" customWidth="1"/>
    <col min="2" max="2" width="11" customWidth="1"/>
    <col min="3" max="3" width="10.28515625" customWidth="1"/>
    <col min="4" max="4" width="51.5703125" customWidth="1"/>
    <col min="6" max="6" width="11" customWidth="1"/>
    <col min="7" max="7" width="10.85546875" customWidth="1"/>
    <col min="8" max="8" width="16.85546875" customWidth="1"/>
    <col min="9" max="9" width="13.7109375" customWidth="1"/>
    <col min="10" max="10" width="10.42578125" customWidth="1"/>
  </cols>
  <sheetData>
    <row r="2" spans="1:10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10" x14ac:dyDescent="0.25">
      <c r="A3" s="34" t="s">
        <v>179</v>
      </c>
      <c r="B3" s="35"/>
      <c r="C3" s="36"/>
      <c r="D3" s="35"/>
      <c r="E3" s="37"/>
      <c r="F3" s="38"/>
      <c r="G3" s="38"/>
      <c r="H3" s="34" t="s">
        <v>180</v>
      </c>
      <c r="I3" s="37"/>
      <c r="J3" s="29"/>
    </row>
    <row r="4" spans="1:10" x14ac:dyDescent="0.25">
      <c r="A4" s="34" t="s">
        <v>181</v>
      </c>
      <c r="B4" s="35"/>
      <c r="C4" s="36"/>
      <c r="D4" s="35"/>
      <c r="E4" s="37"/>
      <c r="F4" s="38"/>
      <c r="G4" s="38"/>
      <c r="H4" s="34" t="s">
        <v>182</v>
      </c>
      <c r="I4" s="70"/>
      <c r="J4" s="29"/>
    </row>
    <row r="5" spans="1:10" ht="30" x14ac:dyDescent="0.25">
      <c r="A5" s="39" t="s">
        <v>183</v>
      </c>
      <c r="B5" s="40" t="s">
        <v>184</v>
      </c>
      <c r="C5" s="40" t="s">
        <v>185</v>
      </c>
      <c r="D5" s="40" t="s">
        <v>186</v>
      </c>
      <c r="E5" s="40" t="s">
        <v>187</v>
      </c>
      <c r="F5" s="41" t="s">
        <v>188</v>
      </c>
      <c r="G5" s="41" t="s">
        <v>189</v>
      </c>
      <c r="H5" s="40" t="s">
        <v>190</v>
      </c>
      <c r="I5" s="40" t="s">
        <v>191</v>
      </c>
      <c r="J5" s="29"/>
    </row>
    <row r="6" spans="1:10" x14ac:dyDescent="0.25">
      <c r="A6" s="42"/>
      <c r="B6" s="43" t="s">
        <v>192</v>
      </c>
      <c r="C6" s="44"/>
      <c r="D6" s="45" t="str">
        <f>VLOOKUP(B6,[1]Meetmed!$C$2:$E$15,3,FALSE)</f>
        <v>Maanteede ehitus</v>
      </c>
      <c r="E6" s="42"/>
      <c r="F6" s="46"/>
      <c r="G6" s="46"/>
      <c r="H6" s="42"/>
      <c r="I6" s="42"/>
      <c r="J6" s="29"/>
    </row>
    <row r="7" spans="1:10" x14ac:dyDescent="0.25">
      <c r="A7" s="37">
        <v>30428</v>
      </c>
      <c r="B7" s="35" t="s">
        <v>192</v>
      </c>
      <c r="C7" s="36">
        <v>8</v>
      </c>
      <c r="D7" s="35" t="s">
        <v>193</v>
      </c>
      <c r="E7" s="37">
        <v>1</v>
      </c>
      <c r="F7" s="38">
        <v>16.7</v>
      </c>
      <c r="G7" s="38">
        <v>24.2</v>
      </c>
      <c r="H7" s="35" t="s">
        <v>194</v>
      </c>
      <c r="I7" s="37"/>
      <c r="J7" s="29"/>
    </row>
    <row r="8" spans="1:10" x14ac:dyDescent="0.25">
      <c r="A8" s="37">
        <v>40</v>
      </c>
      <c r="B8" s="35" t="s">
        <v>192</v>
      </c>
      <c r="C8" s="36">
        <v>1</v>
      </c>
      <c r="D8" s="35" t="s">
        <v>195</v>
      </c>
      <c r="E8" s="37">
        <v>1</v>
      </c>
      <c r="F8" s="38">
        <v>187.4</v>
      </c>
      <c r="G8" s="38">
        <v>198</v>
      </c>
      <c r="H8" s="35" t="s">
        <v>196</v>
      </c>
      <c r="I8" s="37"/>
      <c r="J8" s="29"/>
    </row>
    <row r="9" spans="1:10" x14ac:dyDescent="0.25">
      <c r="A9" s="37">
        <v>17424</v>
      </c>
      <c r="B9" s="35" t="s">
        <v>192</v>
      </c>
      <c r="C9" s="36">
        <v>1</v>
      </c>
      <c r="D9" s="35" t="s">
        <v>197</v>
      </c>
      <c r="E9" s="37">
        <v>1</v>
      </c>
      <c r="F9" s="38">
        <v>198</v>
      </c>
      <c r="G9" s="38">
        <v>209</v>
      </c>
      <c r="H9" s="35" t="s">
        <v>196</v>
      </c>
      <c r="I9" s="37"/>
      <c r="J9" s="29"/>
    </row>
    <row r="10" spans="1:10" x14ac:dyDescent="0.25">
      <c r="A10" s="37">
        <v>17425</v>
      </c>
      <c r="B10" s="35" t="s">
        <v>192</v>
      </c>
      <c r="C10" s="36">
        <v>2</v>
      </c>
      <c r="D10" s="35" t="s">
        <v>198</v>
      </c>
      <c r="E10" s="37">
        <v>1</v>
      </c>
      <c r="F10" s="38">
        <v>85.6</v>
      </c>
      <c r="G10" s="38">
        <v>96</v>
      </c>
      <c r="H10" s="35" t="s">
        <v>196</v>
      </c>
      <c r="I10" s="37"/>
      <c r="J10" s="29"/>
    </row>
    <row r="11" spans="1:10" x14ac:dyDescent="0.25">
      <c r="A11" s="37">
        <v>28069</v>
      </c>
      <c r="B11" s="35" t="s">
        <v>192</v>
      </c>
      <c r="C11" s="36">
        <v>2</v>
      </c>
      <c r="D11" s="35" t="s">
        <v>199</v>
      </c>
      <c r="E11" s="37">
        <v>1</v>
      </c>
      <c r="F11" s="38">
        <v>126</v>
      </c>
      <c r="G11" s="38">
        <v>128.69900000000001</v>
      </c>
      <c r="H11" s="35" t="s">
        <v>196</v>
      </c>
      <c r="I11" s="37"/>
      <c r="J11" s="29"/>
    </row>
    <row r="12" spans="1:10" x14ac:dyDescent="0.25">
      <c r="A12" s="37">
        <v>30056</v>
      </c>
      <c r="B12" s="35" t="s">
        <v>192</v>
      </c>
      <c r="C12" s="36">
        <v>2</v>
      </c>
      <c r="D12" s="35" t="s">
        <v>200</v>
      </c>
      <c r="E12" s="37">
        <v>1</v>
      </c>
      <c r="F12" s="38">
        <v>141.5</v>
      </c>
      <c r="G12" s="38">
        <v>155.5</v>
      </c>
      <c r="H12" s="35" t="s">
        <v>196</v>
      </c>
      <c r="I12" s="37"/>
      <c r="J12" s="29"/>
    </row>
    <row r="13" spans="1:10" x14ac:dyDescent="0.25">
      <c r="A13" s="37">
        <v>14688</v>
      </c>
      <c r="B13" s="35" t="s">
        <v>192</v>
      </c>
      <c r="C13" s="36">
        <v>3</v>
      </c>
      <c r="D13" s="35" t="s">
        <v>201</v>
      </c>
      <c r="E13" s="37">
        <v>1</v>
      </c>
      <c r="F13" s="38">
        <v>138.4</v>
      </c>
      <c r="G13" s="38">
        <v>152</v>
      </c>
      <c r="H13" s="35" t="s">
        <v>196</v>
      </c>
      <c r="I13" s="37"/>
      <c r="J13" s="29"/>
    </row>
    <row r="14" spans="1:10" x14ac:dyDescent="0.25">
      <c r="A14" s="37">
        <v>3772</v>
      </c>
      <c r="B14" s="35" t="s">
        <v>192</v>
      </c>
      <c r="C14" s="36">
        <v>4</v>
      </c>
      <c r="D14" s="35" t="s">
        <v>202</v>
      </c>
      <c r="E14" s="37">
        <v>1</v>
      </c>
      <c r="F14" s="38">
        <v>42</v>
      </c>
      <c r="G14" s="38">
        <v>50</v>
      </c>
      <c r="H14" s="35" t="s">
        <v>196</v>
      </c>
      <c r="I14" s="37"/>
      <c r="J14" s="29"/>
    </row>
    <row r="15" spans="1:10" x14ac:dyDescent="0.25">
      <c r="A15" s="37">
        <v>272</v>
      </c>
      <c r="B15" s="35" t="s">
        <v>192</v>
      </c>
      <c r="C15" s="36">
        <v>4</v>
      </c>
      <c r="D15" s="35" t="s">
        <v>203</v>
      </c>
      <c r="E15" s="37">
        <v>1</v>
      </c>
      <c r="F15" s="38">
        <v>50.4</v>
      </c>
      <c r="G15" s="38">
        <v>62</v>
      </c>
      <c r="H15" s="35" t="s">
        <v>196</v>
      </c>
      <c r="I15" s="37"/>
      <c r="J15" s="29"/>
    </row>
    <row r="16" spans="1:10" x14ac:dyDescent="0.25">
      <c r="A16" s="37">
        <v>30374</v>
      </c>
      <c r="B16" s="35" t="s">
        <v>192</v>
      </c>
      <c r="C16" s="36">
        <v>4</v>
      </c>
      <c r="D16" s="35" t="s">
        <v>204</v>
      </c>
      <c r="E16" s="37">
        <v>1</v>
      </c>
      <c r="F16" s="38">
        <v>125.5</v>
      </c>
      <c r="G16" s="38">
        <v>129</v>
      </c>
      <c r="H16" s="35" t="s">
        <v>196</v>
      </c>
      <c r="I16" s="37"/>
      <c r="J16" s="29"/>
    </row>
    <row r="17" spans="1:10" x14ac:dyDescent="0.25">
      <c r="A17" s="37">
        <v>17450</v>
      </c>
      <c r="B17" s="35" t="s">
        <v>192</v>
      </c>
      <c r="C17" s="36">
        <v>8</v>
      </c>
      <c r="D17" s="35" t="s">
        <v>205</v>
      </c>
      <c r="E17" s="37">
        <v>1</v>
      </c>
      <c r="F17" s="38">
        <v>13</v>
      </c>
      <c r="G17" s="38">
        <v>17</v>
      </c>
      <c r="H17" s="35" t="s">
        <v>196</v>
      </c>
      <c r="I17" s="37"/>
      <c r="J17" s="29"/>
    </row>
    <row r="18" spans="1:10" x14ac:dyDescent="0.25">
      <c r="A18" s="37">
        <v>18351</v>
      </c>
      <c r="B18" s="35" t="s">
        <v>192</v>
      </c>
      <c r="C18" s="36">
        <v>2</v>
      </c>
      <c r="D18" s="35" t="s">
        <v>206</v>
      </c>
      <c r="E18" s="37">
        <v>1</v>
      </c>
      <c r="F18" s="38">
        <v>6.9</v>
      </c>
      <c r="G18" s="38">
        <v>20.2</v>
      </c>
      <c r="H18" s="35" t="s">
        <v>207</v>
      </c>
      <c r="I18" s="37"/>
      <c r="J18" s="30"/>
    </row>
    <row r="19" spans="1:10" x14ac:dyDescent="0.25">
      <c r="A19" s="37">
        <v>30051</v>
      </c>
      <c r="B19" s="35" t="s">
        <v>192</v>
      </c>
      <c r="C19" s="36">
        <v>2</v>
      </c>
      <c r="D19" s="35" t="s">
        <v>208</v>
      </c>
      <c r="E19" s="37">
        <v>1</v>
      </c>
      <c r="F19" s="38">
        <v>82.2</v>
      </c>
      <c r="G19" s="38">
        <v>82.8</v>
      </c>
      <c r="H19" s="35" t="s">
        <v>207</v>
      </c>
      <c r="I19" s="37"/>
      <c r="J19" s="30"/>
    </row>
    <row r="20" spans="1:10" x14ac:dyDescent="0.25">
      <c r="A20" s="37">
        <v>17425</v>
      </c>
      <c r="B20" s="35" t="s">
        <v>192</v>
      </c>
      <c r="C20" s="36">
        <v>2</v>
      </c>
      <c r="D20" s="35" t="s">
        <v>198</v>
      </c>
      <c r="E20" s="37">
        <v>1</v>
      </c>
      <c r="F20" s="38">
        <v>85.6</v>
      </c>
      <c r="G20" s="38">
        <v>96</v>
      </c>
      <c r="H20" s="35" t="s">
        <v>207</v>
      </c>
      <c r="I20" s="37"/>
      <c r="J20" s="30"/>
    </row>
    <row r="21" spans="1:10" x14ac:dyDescent="0.25">
      <c r="A21" s="37">
        <v>17427</v>
      </c>
      <c r="B21" s="35" t="s">
        <v>192</v>
      </c>
      <c r="C21" s="36">
        <v>2</v>
      </c>
      <c r="D21" s="35" t="s">
        <v>209</v>
      </c>
      <c r="E21" s="37">
        <v>1</v>
      </c>
      <c r="F21" s="38">
        <v>96</v>
      </c>
      <c r="G21" s="38">
        <v>107</v>
      </c>
      <c r="H21" s="35" t="s">
        <v>207</v>
      </c>
      <c r="I21" s="37"/>
      <c r="J21" s="30"/>
    </row>
    <row r="22" spans="1:10" x14ac:dyDescent="0.25">
      <c r="A22" s="37">
        <v>18479</v>
      </c>
      <c r="B22" s="35" t="s">
        <v>192</v>
      </c>
      <c r="C22" s="36">
        <v>2</v>
      </c>
      <c r="D22" s="35" t="s">
        <v>210</v>
      </c>
      <c r="E22" s="37">
        <v>1</v>
      </c>
      <c r="F22" s="38">
        <v>162</v>
      </c>
      <c r="G22" s="38">
        <v>166</v>
      </c>
      <c r="H22" s="35" t="s">
        <v>207</v>
      </c>
      <c r="I22" s="37"/>
      <c r="J22" s="30"/>
    </row>
    <row r="23" spans="1:10" x14ac:dyDescent="0.25">
      <c r="A23" s="37">
        <v>18478</v>
      </c>
      <c r="B23" s="35" t="s">
        <v>192</v>
      </c>
      <c r="C23" s="36">
        <v>2</v>
      </c>
      <c r="D23" s="35" t="s">
        <v>211</v>
      </c>
      <c r="E23" s="37">
        <v>1</v>
      </c>
      <c r="F23" s="38">
        <v>168.36</v>
      </c>
      <c r="G23" s="38">
        <v>176.84</v>
      </c>
      <c r="H23" s="35" t="s">
        <v>207</v>
      </c>
      <c r="I23" s="37"/>
      <c r="J23" s="30"/>
    </row>
    <row r="24" spans="1:10" x14ac:dyDescent="0.25">
      <c r="A24" s="37">
        <v>12743</v>
      </c>
      <c r="B24" s="35" t="s">
        <v>192</v>
      </c>
      <c r="C24" s="36">
        <v>2</v>
      </c>
      <c r="D24" s="35" t="s">
        <v>212</v>
      </c>
      <c r="E24" s="37">
        <v>1</v>
      </c>
      <c r="F24" s="38">
        <v>186.9</v>
      </c>
      <c r="G24" s="38">
        <v>190.9</v>
      </c>
      <c r="H24" s="35" t="s">
        <v>207</v>
      </c>
      <c r="I24" s="37"/>
      <c r="J24" s="30"/>
    </row>
    <row r="25" spans="1:10" x14ac:dyDescent="0.25">
      <c r="A25" s="37">
        <v>21090</v>
      </c>
      <c r="B25" s="35" t="s">
        <v>192</v>
      </c>
      <c r="C25" s="36">
        <v>4</v>
      </c>
      <c r="D25" s="35" t="s">
        <v>213</v>
      </c>
      <c r="E25" s="37">
        <v>1</v>
      </c>
      <c r="F25" s="38">
        <v>15</v>
      </c>
      <c r="G25" s="38">
        <v>28.5</v>
      </c>
      <c r="H25" s="35" t="s">
        <v>207</v>
      </c>
      <c r="I25" s="37"/>
      <c r="J25" s="30"/>
    </row>
    <row r="26" spans="1:10" x14ac:dyDescent="0.25">
      <c r="A26" s="37">
        <v>17446</v>
      </c>
      <c r="B26" s="35" t="s">
        <v>192</v>
      </c>
      <c r="C26" s="36">
        <v>4</v>
      </c>
      <c r="D26" s="35" t="s">
        <v>214</v>
      </c>
      <c r="E26" s="37">
        <v>1</v>
      </c>
      <c r="F26" s="38">
        <v>62</v>
      </c>
      <c r="G26" s="38">
        <v>78.5</v>
      </c>
      <c r="H26" s="35" t="s">
        <v>207</v>
      </c>
      <c r="I26" s="37"/>
      <c r="J26" s="30"/>
    </row>
    <row r="27" spans="1:10" x14ac:dyDescent="0.25">
      <c r="A27" s="37">
        <v>3773</v>
      </c>
      <c r="B27" s="35" t="s">
        <v>192</v>
      </c>
      <c r="C27" s="36">
        <v>4</v>
      </c>
      <c r="D27" s="35" t="s">
        <v>215</v>
      </c>
      <c r="E27" s="37">
        <v>1</v>
      </c>
      <c r="F27" s="38">
        <v>78.5</v>
      </c>
      <c r="G27" s="38">
        <v>89</v>
      </c>
      <c r="H27" s="35" t="s">
        <v>207</v>
      </c>
      <c r="I27" s="37"/>
      <c r="J27" s="30"/>
    </row>
    <row r="28" spans="1:10" x14ac:dyDescent="0.25">
      <c r="A28" s="37">
        <v>363</v>
      </c>
      <c r="B28" s="35" t="s">
        <v>192</v>
      </c>
      <c r="C28" s="36">
        <v>8</v>
      </c>
      <c r="D28" s="35" t="s">
        <v>216</v>
      </c>
      <c r="E28" s="37">
        <v>1</v>
      </c>
      <c r="F28" s="38">
        <v>11</v>
      </c>
      <c r="G28" s="38">
        <v>14</v>
      </c>
      <c r="H28" s="35" t="s">
        <v>207</v>
      </c>
      <c r="I28" s="37"/>
      <c r="J28" s="30"/>
    </row>
    <row r="29" spans="1:10" x14ac:dyDescent="0.25">
      <c r="A29" s="37">
        <v>17451</v>
      </c>
      <c r="B29" s="35" t="s">
        <v>192</v>
      </c>
      <c r="C29" s="36">
        <v>11</v>
      </c>
      <c r="D29" s="35" t="s">
        <v>217</v>
      </c>
      <c r="E29" s="37">
        <v>1</v>
      </c>
      <c r="F29" s="38">
        <v>34</v>
      </c>
      <c r="G29" s="38">
        <v>38</v>
      </c>
      <c r="H29" s="35" t="s">
        <v>207</v>
      </c>
      <c r="I29" s="37"/>
      <c r="J29" s="30"/>
    </row>
    <row r="30" spans="1:10" x14ac:dyDescent="0.25">
      <c r="A30" s="37">
        <v>30392</v>
      </c>
      <c r="B30" s="35" t="s">
        <v>192</v>
      </c>
      <c r="C30" s="36">
        <v>11105</v>
      </c>
      <c r="D30" s="35" t="s">
        <v>218</v>
      </c>
      <c r="E30" s="37">
        <v>1</v>
      </c>
      <c r="F30" s="38">
        <v>0</v>
      </c>
      <c r="G30" s="38">
        <v>0.6</v>
      </c>
      <c r="H30" s="35" t="s">
        <v>207</v>
      </c>
      <c r="I30" s="37"/>
      <c r="J30" s="30"/>
    </row>
    <row r="31" spans="1:10" x14ac:dyDescent="0.25">
      <c r="A31" s="37">
        <v>14659</v>
      </c>
      <c r="B31" s="35" t="s">
        <v>192</v>
      </c>
      <c r="C31" s="36">
        <v>0</v>
      </c>
      <c r="D31" s="35" t="s">
        <v>219</v>
      </c>
      <c r="E31" s="37">
        <v>1</v>
      </c>
      <c r="F31" s="38">
        <v>0</v>
      </c>
      <c r="G31" s="38">
        <v>0</v>
      </c>
      <c r="H31" s="35" t="s">
        <v>220</v>
      </c>
      <c r="I31" s="37"/>
      <c r="J31" s="30"/>
    </row>
    <row r="32" spans="1:10" x14ac:dyDescent="0.25">
      <c r="A32" s="37">
        <v>28053</v>
      </c>
      <c r="B32" s="35" t="s">
        <v>192</v>
      </c>
      <c r="C32" s="36">
        <v>2</v>
      </c>
      <c r="D32" s="35" t="s">
        <v>221</v>
      </c>
      <c r="E32" s="37">
        <v>1</v>
      </c>
      <c r="F32" s="38">
        <v>14</v>
      </c>
      <c r="G32" s="38">
        <v>15</v>
      </c>
      <c r="H32" s="35" t="s">
        <v>220</v>
      </c>
      <c r="I32" s="37"/>
      <c r="J32" s="30"/>
    </row>
    <row r="33" spans="1:10" x14ac:dyDescent="0.25">
      <c r="A33" s="37">
        <v>11850</v>
      </c>
      <c r="B33" s="35" t="s">
        <v>192</v>
      </c>
      <c r="C33" s="36">
        <v>2</v>
      </c>
      <c r="D33" s="35" t="s">
        <v>222</v>
      </c>
      <c r="E33" s="37">
        <v>1</v>
      </c>
      <c r="F33" s="38">
        <v>135.5</v>
      </c>
      <c r="G33" s="38">
        <v>141.9</v>
      </c>
      <c r="H33" s="35" t="s">
        <v>220</v>
      </c>
      <c r="I33" s="37"/>
      <c r="J33" s="30"/>
    </row>
    <row r="34" spans="1:10" x14ac:dyDescent="0.25">
      <c r="A34" s="37">
        <v>30426</v>
      </c>
      <c r="B34" s="35" t="s">
        <v>192</v>
      </c>
      <c r="C34" s="36">
        <v>4</v>
      </c>
      <c r="D34" s="35" t="s">
        <v>223</v>
      </c>
      <c r="E34" s="37">
        <v>1</v>
      </c>
      <c r="F34" s="38">
        <v>98.5</v>
      </c>
      <c r="G34" s="38">
        <v>108.5</v>
      </c>
      <c r="H34" s="35" t="s">
        <v>220</v>
      </c>
      <c r="I34" s="37"/>
      <c r="J34" s="29"/>
    </row>
    <row r="35" spans="1:10" x14ac:dyDescent="0.25">
      <c r="A35" s="37">
        <v>284</v>
      </c>
      <c r="B35" s="35" t="s">
        <v>192</v>
      </c>
      <c r="C35" s="36">
        <v>4</v>
      </c>
      <c r="D35" s="35" t="s">
        <v>224</v>
      </c>
      <c r="E35" s="37">
        <v>1</v>
      </c>
      <c r="F35" s="38">
        <v>108.5</v>
      </c>
      <c r="G35" s="38">
        <v>120.3</v>
      </c>
      <c r="H35" s="35" t="s">
        <v>220</v>
      </c>
      <c r="I35" s="37"/>
      <c r="J35" s="29"/>
    </row>
    <row r="36" spans="1:10" x14ac:dyDescent="0.25">
      <c r="A36" s="37">
        <v>11071</v>
      </c>
      <c r="B36" s="35" t="s">
        <v>192</v>
      </c>
      <c r="C36" s="36">
        <v>4</v>
      </c>
      <c r="D36" s="35" t="s">
        <v>225</v>
      </c>
      <c r="E36" s="37">
        <v>1</v>
      </c>
      <c r="F36" s="38">
        <v>122.6</v>
      </c>
      <c r="G36" s="38">
        <v>125.2</v>
      </c>
      <c r="H36" s="35" t="s">
        <v>220</v>
      </c>
      <c r="I36" s="37"/>
      <c r="J36" s="29"/>
    </row>
    <row r="37" spans="1:10" x14ac:dyDescent="0.25">
      <c r="A37" s="37">
        <v>241</v>
      </c>
      <c r="B37" s="35" t="s">
        <v>192</v>
      </c>
      <c r="C37" s="36">
        <v>4</v>
      </c>
      <c r="D37" s="35" t="s">
        <v>226</v>
      </c>
      <c r="E37" s="37">
        <v>1</v>
      </c>
      <c r="F37" s="38">
        <v>133.4</v>
      </c>
      <c r="G37" s="38">
        <v>143</v>
      </c>
      <c r="H37" s="35" t="s">
        <v>220</v>
      </c>
      <c r="I37" s="37"/>
      <c r="J37" s="29"/>
    </row>
    <row r="38" spans="1:10" x14ac:dyDescent="0.25">
      <c r="A38" s="37">
        <v>27953</v>
      </c>
      <c r="B38" s="35" t="s">
        <v>192</v>
      </c>
      <c r="C38" s="36">
        <v>11</v>
      </c>
      <c r="D38" s="35" t="s">
        <v>227</v>
      </c>
      <c r="E38" s="37">
        <v>1</v>
      </c>
      <c r="F38" s="38">
        <v>29.8</v>
      </c>
      <c r="G38" s="38">
        <v>31.2</v>
      </c>
      <c r="H38" s="35" t="s">
        <v>220</v>
      </c>
      <c r="I38" s="37"/>
      <c r="J38" s="29"/>
    </row>
    <row r="39" spans="1:10" x14ac:dyDescent="0.25">
      <c r="A39" s="37">
        <v>158</v>
      </c>
      <c r="B39" s="35" t="s">
        <v>192</v>
      </c>
      <c r="C39" s="36">
        <v>2</v>
      </c>
      <c r="D39" s="35" t="s">
        <v>228</v>
      </c>
      <c r="E39" s="37">
        <v>1</v>
      </c>
      <c r="F39" s="38">
        <v>64.134</v>
      </c>
      <c r="G39" s="38">
        <v>82</v>
      </c>
      <c r="H39" s="35" t="s">
        <v>229</v>
      </c>
      <c r="I39" s="35"/>
      <c r="J39" s="29"/>
    </row>
    <row r="40" spans="1:10" x14ac:dyDescent="0.25">
      <c r="A40" s="37">
        <v>404</v>
      </c>
      <c r="B40" s="35" t="s">
        <v>192</v>
      </c>
      <c r="C40" s="36">
        <v>11</v>
      </c>
      <c r="D40" s="35" t="s">
        <v>230</v>
      </c>
      <c r="E40" s="37">
        <v>1</v>
      </c>
      <c r="F40" s="38">
        <v>0.6</v>
      </c>
      <c r="G40" s="38">
        <v>3</v>
      </c>
      <c r="H40" s="35" t="s">
        <v>229</v>
      </c>
      <c r="I40" s="35"/>
      <c r="J40" s="29"/>
    </row>
    <row r="41" spans="1:10" x14ac:dyDescent="0.25">
      <c r="A41" s="42"/>
      <c r="B41" s="43" t="s">
        <v>231</v>
      </c>
      <c r="C41" s="44"/>
      <c r="D41" s="45" t="str">
        <f>VLOOKUP(B41,[1]Meetmed!$C$2:$E$15,3,FALSE)</f>
        <v>Rail Baltica viaduktide ja LS ehitus</v>
      </c>
      <c r="E41" s="42"/>
      <c r="F41" s="46"/>
      <c r="G41" s="46"/>
      <c r="H41" s="42"/>
      <c r="I41" s="47"/>
      <c r="J41" s="29"/>
    </row>
    <row r="42" spans="1:10" x14ac:dyDescent="0.25">
      <c r="A42" s="37">
        <v>30414</v>
      </c>
      <c r="B42" s="35" t="s">
        <v>231</v>
      </c>
      <c r="C42" s="36">
        <v>27</v>
      </c>
      <c r="D42" s="35" t="s">
        <v>232</v>
      </c>
      <c r="E42" s="37">
        <v>1</v>
      </c>
      <c r="F42" s="38">
        <v>23.6</v>
      </c>
      <c r="G42" s="38">
        <v>24.5</v>
      </c>
      <c r="H42" s="35" t="s">
        <v>207</v>
      </c>
      <c r="I42" s="35"/>
      <c r="J42" s="29"/>
    </row>
    <row r="43" spans="1:10" x14ac:dyDescent="0.25">
      <c r="A43" s="37">
        <v>30415</v>
      </c>
      <c r="B43" s="35" t="s">
        <v>231</v>
      </c>
      <c r="C43" s="36">
        <v>27</v>
      </c>
      <c r="D43" s="35" t="s">
        <v>233</v>
      </c>
      <c r="E43" s="37">
        <v>1</v>
      </c>
      <c r="F43" s="38">
        <v>35.92</v>
      </c>
      <c r="G43" s="38">
        <v>36.97</v>
      </c>
      <c r="H43" s="35" t="s">
        <v>207</v>
      </c>
      <c r="I43" s="35"/>
      <c r="J43" s="29"/>
    </row>
    <row r="44" spans="1:10" x14ac:dyDescent="0.25">
      <c r="A44" s="37">
        <v>21036</v>
      </c>
      <c r="B44" s="35" t="s">
        <v>231</v>
      </c>
      <c r="C44" s="36">
        <v>4</v>
      </c>
      <c r="D44" s="35" t="s">
        <v>234</v>
      </c>
      <c r="E44" s="37">
        <v>1</v>
      </c>
      <c r="F44" s="38">
        <v>131.4</v>
      </c>
      <c r="G44" s="38">
        <v>131.4</v>
      </c>
      <c r="H44" s="35" t="s">
        <v>220</v>
      </c>
      <c r="I44" s="35"/>
      <c r="J44" s="29"/>
    </row>
    <row r="45" spans="1:10" x14ac:dyDescent="0.25">
      <c r="A45" s="37">
        <v>18458</v>
      </c>
      <c r="B45" s="35" t="s">
        <v>231</v>
      </c>
      <c r="C45" s="36">
        <v>15</v>
      </c>
      <c r="D45" s="35" t="s">
        <v>235</v>
      </c>
      <c r="E45" s="37">
        <v>1</v>
      </c>
      <c r="F45" s="38">
        <v>4.2</v>
      </c>
      <c r="G45" s="38">
        <v>6.65</v>
      </c>
      <c r="H45" s="35" t="s">
        <v>220</v>
      </c>
      <c r="I45" s="35"/>
      <c r="J45" s="29"/>
    </row>
    <row r="46" spans="1:10" x14ac:dyDescent="0.25">
      <c r="A46" s="37">
        <v>18460</v>
      </c>
      <c r="B46" s="35" t="s">
        <v>231</v>
      </c>
      <c r="C46" s="36">
        <v>15</v>
      </c>
      <c r="D46" s="35" t="s">
        <v>236</v>
      </c>
      <c r="E46" s="37">
        <v>1</v>
      </c>
      <c r="F46" s="38">
        <v>26.35</v>
      </c>
      <c r="G46" s="38">
        <v>27.37</v>
      </c>
      <c r="H46" s="35" t="s">
        <v>220</v>
      </c>
      <c r="I46" s="35"/>
      <c r="J46" s="29"/>
    </row>
    <row r="47" spans="1:10" x14ac:dyDescent="0.25">
      <c r="A47" s="37">
        <v>18461</v>
      </c>
      <c r="B47" s="35" t="s">
        <v>231</v>
      </c>
      <c r="C47" s="36">
        <v>27</v>
      </c>
      <c r="D47" s="35" t="s">
        <v>237</v>
      </c>
      <c r="E47" s="37">
        <v>1</v>
      </c>
      <c r="F47" s="38">
        <v>3.7</v>
      </c>
      <c r="G47" s="38">
        <v>4.7</v>
      </c>
      <c r="H47" s="35" t="s">
        <v>220</v>
      </c>
      <c r="I47" s="35"/>
      <c r="J47" s="29"/>
    </row>
    <row r="48" spans="1:10" x14ac:dyDescent="0.25">
      <c r="A48" s="37">
        <v>18462</v>
      </c>
      <c r="B48" s="35" t="s">
        <v>231</v>
      </c>
      <c r="C48" s="36">
        <v>28</v>
      </c>
      <c r="D48" s="35" t="s">
        <v>238</v>
      </c>
      <c r="E48" s="37">
        <v>1</v>
      </c>
      <c r="F48" s="38">
        <v>1.3</v>
      </c>
      <c r="G48" s="38">
        <v>2.4</v>
      </c>
      <c r="H48" s="35" t="s">
        <v>220</v>
      </c>
      <c r="I48" s="35"/>
      <c r="J48" s="29"/>
    </row>
    <row r="49" spans="1:10" x14ac:dyDescent="0.25">
      <c r="A49" s="37">
        <v>18464</v>
      </c>
      <c r="B49" s="35" t="s">
        <v>231</v>
      </c>
      <c r="C49" s="36">
        <v>11152</v>
      </c>
      <c r="D49" s="35" t="s">
        <v>239</v>
      </c>
      <c r="E49" s="37">
        <v>1</v>
      </c>
      <c r="F49" s="38">
        <v>1.96</v>
      </c>
      <c r="G49" s="38">
        <v>2.71</v>
      </c>
      <c r="H49" s="35" t="s">
        <v>220</v>
      </c>
      <c r="I49" s="35"/>
      <c r="J49" s="29"/>
    </row>
    <row r="50" spans="1:10" x14ac:dyDescent="0.25">
      <c r="A50" s="37">
        <v>18466</v>
      </c>
      <c r="B50" s="35" t="s">
        <v>231</v>
      </c>
      <c r="C50" s="36">
        <v>11154</v>
      </c>
      <c r="D50" s="35" t="s">
        <v>240</v>
      </c>
      <c r="E50" s="37">
        <v>1</v>
      </c>
      <c r="F50" s="38">
        <v>1.97</v>
      </c>
      <c r="G50" s="38">
        <v>3.04</v>
      </c>
      <c r="H50" s="35" t="s">
        <v>220</v>
      </c>
      <c r="I50" s="35"/>
      <c r="J50" s="29"/>
    </row>
    <row r="51" spans="1:10" x14ac:dyDescent="0.25">
      <c r="A51" s="37">
        <v>18467</v>
      </c>
      <c r="B51" s="35" t="s">
        <v>231</v>
      </c>
      <c r="C51" s="36">
        <v>11240</v>
      </c>
      <c r="D51" s="35" t="s">
        <v>241</v>
      </c>
      <c r="E51" s="37">
        <v>1</v>
      </c>
      <c r="F51" s="38">
        <v>2.3199999999999998</v>
      </c>
      <c r="G51" s="38">
        <v>3.23</v>
      </c>
      <c r="H51" s="35" t="s">
        <v>220</v>
      </c>
      <c r="I51" s="35"/>
      <c r="J51" s="29"/>
    </row>
    <row r="52" spans="1:10" x14ac:dyDescent="0.25">
      <c r="A52" s="37">
        <v>18468</v>
      </c>
      <c r="B52" s="35" t="s">
        <v>231</v>
      </c>
      <c r="C52" s="36">
        <v>11330</v>
      </c>
      <c r="D52" s="35" t="s">
        <v>242</v>
      </c>
      <c r="E52" s="37">
        <v>1</v>
      </c>
      <c r="F52" s="38">
        <v>7.0650000000000004</v>
      </c>
      <c r="G52" s="38">
        <v>7.5179999999999998</v>
      </c>
      <c r="H52" s="35" t="s">
        <v>220</v>
      </c>
      <c r="I52" s="35"/>
      <c r="J52" s="29"/>
    </row>
    <row r="53" spans="1:10" x14ac:dyDescent="0.25">
      <c r="A53" s="37">
        <v>18469</v>
      </c>
      <c r="B53" s="35" t="s">
        <v>231</v>
      </c>
      <c r="C53" s="36">
        <v>11342</v>
      </c>
      <c r="D53" s="35" t="s">
        <v>243</v>
      </c>
      <c r="E53" s="37">
        <v>1</v>
      </c>
      <c r="F53" s="38">
        <v>3.7069999999999999</v>
      </c>
      <c r="G53" s="38">
        <v>4.95</v>
      </c>
      <c r="H53" s="35" t="s">
        <v>220</v>
      </c>
      <c r="I53" s="35"/>
      <c r="J53" s="29"/>
    </row>
    <row r="54" spans="1:10" x14ac:dyDescent="0.25">
      <c r="A54" s="37">
        <v>21042</v>
      </c>
      <c r="B54" s="35" t="s">
        <v>231</v>
      </c>
      <c r="C54" s="36">
        <v>19271</v>
      </c>
      <c r="D54" s="35" t="s">
        <v>244</v>
      </c>
      <c r="E54" s="37">
        <v>1</v>
      </c>
      <c r="F54" s="38">
        <v>1.6</v>
      </c>
      <c r="G54" s="38">
        <v>2.2999999999999998</v>
      </c>
      <c r="H54" s="35" t="s">
        <v>220</v>
      </c>
      <c r="I54" s="35"/>
      <c r="J54" s="29"/>
    </row>
    <row r="55" spans="1:10" x14ac:dyDescent="0.25">
      <c r="A55" s="37">
        <v>18471</v>
      </c>
      <c r="B55" s="35" t="s">
        <v>231</v>
      </c>
      <c r="C55" s="36">
        <v>20113</v>
      </c>
      <c r="D55" s="35" t="s">
        <v>245</v>
      </c>
      <c r="E55" s="37">
        <v>1</v>
      </c>
      <c r="F55" s="38">
        <v>0.93</v>
      </c>
      <c r="G55" s="38">
        <v>1.63</v>
      </c>
      <c r="H55" s="35" t="s">
        <v>220</v>
      </c>
      <c r="I55" s="35"/>
      <c r="J55" s="29"/>
    </row>
    <row r="56" spans="1:10" x14ac:dyDescent="0.25">
      <c r="A56" s="37">
        <v>18472</v>
      </c>
      <c r="B56" s="35" t="s">
        <v>231</v>
      </c>
      <c r="C56" s="36">
        <v>20131</v>
      </c>
      <c r="D56" s="35" t="s">
        <v>246</v>
      </c>
      <c r="E56" s="37">
        <v>1</v>
      </c>
      <c r="F56" s="38">
        <v>2.63</v>
      </c>
      <c r="G56" s="38">
        <v>3.29</v>
      </c>
      <c r="H56" s="35" t="s">
        <v>220</v>
      </c>
      <c r="I56" s="35"/>
      <c r="J56" s="29"/>
    </row>
    <row r="57" spans="1:10" x14ac:dyDescent="0.25">
      <c r="A57" s="37">
        <v>18473</v>
      </c>
      <c r="B57" s="35" t="s">
        <v>231</v>
      </c>
      <c r="C57" s="36">
        <v>20141</v>
      </c>
      <c r="D57" s="35" t="s">
        <v>247</v>
      </c>
      <c r="E57" s="37">
        <v>1</v>
      </c>
      <c r="F57" s="38">
        <v>2.8</v>
      </c>
      <c r="G57" s="38">
        <v>3.83</v>
      </c>
      <c r="H57" s="35" t="s">
        <v>220</v>
      </c>
      <c r="I57" s="35"/>
      <c r="J57" s="29"/>
    </row>
    <row r="58" spans="1:10" x14ac:dyDescent="0.25">
      <c r="A58" s="37">
        <v>18474</v>
      </c>
      <c r="B58" s="35" t="s">
        <v>231</v>
      </c>
      <c r="C58" s="36">
        <v>20149</v>
      </c>
      <c r="D58" s="35" t="s">
        <v>248</v>
      </c>
      <c r="E58" s="37">
        <v>1</v>
      </c>
      <c r="F58" s="38">
        <v>5.05</v>
      </c>
      <c r="G58" s="38">
        <v>5.77</v>
      </c>
      <c r="H58" s="35" t="s">
        <v>220</v>
      </c>
      <c r="I58" s="35"/>
      <c r="J58" s="29"/>
    </row>
    <row r="59" spans="1:10" x14ac:dyDescent="0.25">
      <c r="A59" s="37">
        <v>18457</v>
      </c>
      <c r="B59" s="35" t="s">
        <v>231</v>
      </c>
      <c r="C59" s="36">
        <v>2</v>
      </c>
      <c r="D59" s="35" t="s">
        <v>249</v>
      </c>
      <c r="E59" s="37">
        <v>1</v>
      </c>
      <c r="F59" s="38">
        <v>9.9329999999999998</v>
      </c>
      <c r="G59" s="38">
        <v>10.198</v>
      </c>
      <c r="H59" s="35" t="s">
        <v>229</v>
      </c>
      <c r="I59" s="35"/>
      <c r="J59" s="29"/>
    </row>
    <row r="60" spans="1:10" x14ac:dyDescent="0.25">
      <c r="A60" s="37">
        <v>18832</v>
      </c>
      <c r="B60" s="35" t="s">
        <v>231</v>
      </c>
      <c r="C60" s="36">
        <v>11113</v>
      </c>
      <c r="D60" s="35" t="s">
        <v>250</v>
      </c>
      <c r="E60" s="37">
        <v>1</v>
      </c>
      <c r="F60" s="38">
        <v>1.88</v>
      </c>
      <c r="G60" s="38">
        <v>2.62</v>
      </c>
      <c r="H60" s="35" t="s">
        <v>229</v>
      </c>
      <c r="I60" s="35"/>
      <c r="J60" s="29"/>
    </row>
    <row r="61" spans="1:10" x14ac:dyDescent="0.25">
      <c r="A61" s="42"/>
      <c r="B61" s="43" t="s">
        <v>251</v>
      </c>
      <c r="C61" s="44"/>
      <c r="D61" s="45" t="str">
        <f>VLOOKUP(B61,[1]Meetmed!$C$2:$E$15,3,FALSE)</f>
        <v>ITS taristu kaasajastamine</v>
      </c>
      <c r="E61" s="42"/>
      <c r="F61" s="46"/>
      <c r="G61" s="46"/>
      <c r="H61" s="42"/>
      <c r="I61" s="42"/>
      <c r="J61" s="29"/>
    </row>
    <row r="62" spans="1:10" x14ac:dyDescent="0.25">
      <c r="A62" s="37">
        <v>20177</v>
      </c>
      <c r="B62" s="35" t="s">
        <v>251</v>
      </c>
      <c r="C62" s="36">
        <v>0</v>
      </c>
      <c r="D62" s="35" t="s">
        <v>252</v>
      </c>
      <c r="E62" s="37">
        <v>1</v>
      </c>
      <c r="F62" s="38">
        <v>0</v>
      </c>
      <c r="G62" s="38">
        <v>0</v>
      </c>
      <c r="H62" s="35" t="s">
        <v>220</v>
      </c>
      <c r="I62" s="35"/>
      <c r="J62" s="29"/>
    </row>
    <row r="63" spans="1:10" x14ac:dyDescent="0.25">
      <c r="A63" s="37">
        <v>20180</v>
      </c>
      <c r="B63" s="35" t="s">
        <v>251</v>
      </c>
      <c r="C63" s="36">
        <v>0</v>
      </c>
      <c r="D63" s="35" t="s">
        <v>253</v>
      </c>
      <c r="E63" s="37">
        <v>1</v>
      </c>
      <c r="F63" s="38">
        <v>0</v>
      </c>
      <c r="G63" s="38">
        <v>0</v>
      </c>
      <c r="H63" s="35" t="s">
        <v>220</v>
      </c>
      <c r="I63" s="35"/>
      <c r="J63" s="29"/>
    </row>
    <row r="64" spans="1:10" x14ac:dyDescent="0.25">
      <c r="A64" s="37">
        <v>17430</v>
      </c>
      <c r="B64" s="35" t="s">
        <v>251</v>
      </c>
      <c r="C64" s="36">
        <v>11</v>
      </c>
      <c r="D64" s="35" t="s">
        <v>254</v>
      </c>
      <c r="E64" s="37">
        <v>1</v>
      </c>
      <c r="F64" s="38">
        <v>0</v>
      </c>
      <c r="G64" s="38">
        <v>30</v>
      </c>
      <c r="H64" s="35" t="s">
        <v>220</v>
      </c>
      <c r="I64" s="35"/>
      <c r="J64" s="29"/>
    </row>
    <row r="65" spans="1:10" x14ac:dyDescent="0.25">
      <c r="A65" s="37">
        <v>20180</v>
      </c>
      <c r="B65" s="35" t="s">
        <v>251</v>
      </c>
      <c r="C65" s="36">
        <v>0</v>
      </c>
      <c r="D65" s="35" t="s">
        <v>253</v>
      </c>
      <c r="E65" s="37">
        <v>1</v>
      </c>
      <c r="F65" s="38">
        <v>0</v>
      </c>
      <c r="G65" s="38">
        <v>0</v>
      </c>
      <c r="H65" s="35" t="s">
        <v>229</v>
      </c>
      <c r="I65" s="35"/>
      <c r="J65" s="29"/>
    </row>
    <row r="66" spans="1:10" x14ac:dyDescent="0.25">
      <c r="A66" s="42"/>
      <c r="B66" s="43" t="s">
        <v>255</v>
      </c>
      <c r="C66" s="44"/>
      <c r="D66" s="45" t="str">
        <f>VLOOKUP(B66,[1]Meetmed!$C$2:$E$15,3,FALSE)</f>
        <v>Kruusateede säilitusremont</v>
      </c>
      <c r="E66" s="42"/>
      <c r="F66" s="46"/>
      <c r="G66" s="46"/>
      <c r="H66" s="42"/>
      <c r="I66" s="42"/>
      <c r="J66" s="29"/>
    </row>
    <row r="67" spans="1:10" x14ac:dyDescent="0.25">
      <c r="A67" s="37">
        <v>22857</v>
      </c>
      <c r="B67" s="35" t="s">
        <v>255</v>
      </c>
      <c r="C67" s="36">
        <v>12135</v>
      </c>
      <c r="D67" s="35" t="s">
        <v>256</v>
      </c>
      <c r="E67" s="37">
        <v>1</v>
      </c>
      <c r="F67" s="38">
        <v>6.7809999999999997</v>
      </c>
      <c r="G67" s="38">
        <v>9.4890000000000008</v>
      </c>
      <c r="H67" s="35" t="s">
        <v>220</v>
      </c>
      <c r="I67" s="35"/>
      <c r="J67" s="29"/>
    </row>
    <row r="68" spans="1:10" x14ac:dyDescent="0.25">
      <c r="A68" s="37">
        <v>27575</v>
      </c>
      <c r="B68" s="35" t="s">
        <v>255</v>
      </c>
      <c r="C68" s="36">
        <v>14126</v>
      </c>
      <c r="D68" s="35" t="s">
        <v>257</v>
      </c>
      <c r="E68" s="37">
        <v>1</v>
      </c>
      <c r="F68" s="38">
        <v>4.54</v>
      </c>
      <c r="G68" s="38">
        <v>7.032</v>
      </c>
      <c r="H68" s="35" t="s">
        <v>220</v>
      </c>
      <c r="I68" s="35"/>
      <c r="J68" s="29"/>
    </row>
    <row r="69" spans="1:10" x14ac:dyDescent="0.25">
      <c r="A69" s="37">
        <v>27574</v>
      </c>
      <c r="B69" s="35" t="s">
        <v>255</v>
      </c>
      <c r="C69" s="36">
        <v>14130</v>
      </c>
      <c r="D69" s="35" t="s">
        <v>258</v>
      </c>
      <c r="E69" s="37">
        <v>1</v>
      </c>
      <c r="F69" s="38">
        <v>0</v>
      </c>
      <c r="G69" s="38">
        <v>0.49299999999999999</v>
      </c>
      <c r="H69" s="35" t="s">
        <v>220</v>
      </c>
      <c r="I69" s="35"/>
      <c r="J69" s="29"/>
    </row>
    <row r="70" spans="1:10" x14ac:dyDescent="0.25">
      <c r="A70" s="37">
        <v>27570</v>
      </c>
      <c r="B70" s="35" t="s">
        <v>255</v>
      </c>
      <c r="C70" s="36">
        <v>14134</v>
      </c>
      <c r="D70" s="35" t="s">
        <v>259</v>
      </c>
      <c r="E70" s="37">
        <v>1</v>
      </c>
      <c r="F70" s="38">
        <v>2.4860000000000002</v>
      </c>
      <c r="G70" s="38">
        <v>4.83</v>
      </c>
      <c r="H70" s="35" t="s">
        <v>220</v>
      </c>
      <c r="I70" s="35"/>
      <c r="J70" s="29"/>
    </row>
    <row r="71" spans="1:10" x14ac:dyDescent="0.25">
      <c r="A71" s="37">
        <v>27944</v>
      </c>
      <c r="B71" s="35" t="s">
        <v>255</v>
      </c>
      <c r="C71" s="36">
        <v>15129</v>
      </c>
      <c r="D71" s="35" t="s">
        <v>260</v>
      </c>
      <c r="E71" s="37">
        <v>1</v>
      </c>
      <c r="F71" s="38">
        <v>34.331000000000003</v>
      </c>
      <c r="G71" s="38">
        <v>35.835000000000001</v>
      </c>
      <c r="H71" s="35" t="s">
        <v>220</v>
      </c>
      <c r="I71" s="35"/>
      <c r="J71" s="29"/>
    </row>
    <row r="72" spans="1:10" x14ac:dyDescent="0.25">
      <c r="A72" s="37">
        <v>22860</v>
      </c>
      <c r="B72" s="35" t="s">
        <v>255</v>
      </c>
      <c r="C72" s="36">
        <v>15171</v>
      </c>
      <c r="D72" s="35" t="s">
        <v>261</v>
      </c>
      <c r="E72" s="37">
        <v>1</v>
      </c>
      <c r="F72" s="38">
        <v>10.712</v>
      </c>
      <c r="G72" s="38">
        <v>13.544</v>
      </c>
      <c r="H72" s="35" t="s">
        <v>220</v>
      </c>
      <c r="I72" s="35"/>
      <c r="J72" s="29"/>
    </row>
    <row r="73" spans="1:10" x14ac:dyDescent="0.25">
      <c r="A73" s="37">
        <v>27532</v>
      </c>
      <c r="B73" s="35" t="s">
        <v>255</v>
      </c>
      <c r="C73" s="36">
        <v>15204</v>
      </c>
      <c r="D73" s="35" t="s">
        <v>262</v>
      </c>
      <c r="E73" s="37">
        <v>1</v>
      </c>
      <c r="F73" s="38">
        <v>0.36399999999999999</v>
      </c>
      <c r="G73" s="38">
        <v>1.046</v>
      </c>
      <c r="H73" s="35" t="s">
        <v>220</v>
      </c>
      <c r="I73" s="35"/>
      <c r="J73" s="29"/>
    </row>
    <row r="74" spans="1:10" x14ac:dyDescent="0.25">
      <c r="A74" s="37">
        <v>27531</v>
      </c>
      <c r="B74" s="35" t="s">
        <v>255</v>
      </c>
      <c r="C74" s="36">
        <v>15214</v>
      </c>
      <c r="D74" s="35" t="s">
        <v>263</v>
      </c>
      <c r="E74" s="37">
        <v>1</v>
      </c>
      <c r="F74" s="38">
        <v>2.8000000000000001E-2</v>
      </c>
      <c r="G74" s="38">
        <v>1.756</v>
      </c>
      <c r="H74" s="35" t="s">
        <v>220</v>
      </c>
      <c r="I74" s="35"/>
      <c r="J74" s="29"/>
    </row>
    <row r="75" spans="1:10" x14ac:dyDescent="0.25">
      <c r="A75" s="37">
        <v>30350</v>
      </c>
      <c r="B75" s="35" t="s">
        <v>255</v>
      </c>
      <c r="C75" s="36">
        <v>16109</v>
      </c>
      <c r="D75" s="35" t="s">
        <v>264</v>
      </c>
      <c r="E75" s="37">
        <v>1</v>
      </c>
      <c r="F75" s="38">
        <v>0.109</v>
      </c>
      <c r="G75" s="38">
        <v>7.0529999999999999</v>
      </c>
      <c r="H75" s="35" t="s">
        <v>220</v>
      </c>
      <c r="I75" s="35"/>
      <c r="J75" s="29"/>
    </row>
    <row r="76" spans="1:10" x14ac:dyDescent="0.25">
      <c r="A76" s="37">
        <v>30348</v>
      </c>
      <c r="B76" s="35" t="s">
        <v>255</v>
      </c>
      <c r="C76" s="36">
        <v>16163</v>
      </c>
      <c r="D76" s="35" t="s">
        <v>265</v>
      </c>
      <c r="E76" s="37">
        <v>1</v>
      </c>
      <c r="F76" s="38">
        <v>0.8</v>
      </c>
      <c r="G76" s="38">
        <v>8</v>
      </c>
      <c r="H76" s="35" t="s">
        <v>220</v>
      </c>
      <c r="I76" s="35"/>
      <c r="J76" s="29"/>
    </row>
    <row r="77" spans="1:10" x14ac:dyDescent="0.25">
      <c r="A77" s="37">
        <v>30343</v>
      </c>
      <c r="B77" s="35" t="s">
        <v>255</v>
      </c>
      <c r="C77" s="36">
        <v>16195</v>
      </c>
      <c r="D77" s="35" t="s">
        <v>266</v>
      </c>
      <c r="E77" s="37">
        <v>1</v>
      </c>
      <c r="F77" s="38">
        <v>5.3999999999999999E-2</v>
      </c>
      <c r="G77" s="38">
        <v>4.3170000000000002</v>
      </c>
      <c r="H77" s="35" t="s">
        <v>220</v>
      </c>
      <c r="I77" s="35"/>
      <c r="J77" s="29"/>
    </row>
    <row r="78" spans="1:10" x14ac:dyDescent="0.25">
      <c r="A78" s="37">
        <v>30133</v>
      </c>
      <c r="B78" s="35" t="s">
        <v>255</v>
      </c>
      <c r="C78" s="36">
        <v>18109</v>
      </c>
      <c r="D78" s="35" t="s">
        <v>267</v>
      </c>
      <c r="E78" s="37">
        <v>1</v>
      </c>
      <c r="F78" s="38">
        <v>0.70399999999999996</v>
      </c>
      <c r="G78" s="38">
        <v>3.617</v>
      </c>
      <c r="H78" s="35" t="s">
        <v>220</v>
      </c>
      <c r="I78" s="35"/>
      <c r="J78" s="29"/>
    </row>
    <row r="79" spans="1:10" x14ac:dyDescent="0.25">
      <c r="A79" s="37">
        <v>30342</v>
      </c>
      <c r="B79" s="35" t="s">
        <v>255</v>
      </c>
      <c r="C79" s="36">
        <v>18109</v>
      </c>
      <c r="D79" s="35" t="s">
        <v>267</v>
      </c>
      <c r="E79" s="37">
        <v>1</v>
      </c>
      <c r="F79" s="38">
        <v>3.7949999999999999</v>
      </c>
      <c r="G79" s="38">
        <v>6.3840000000000003</v>
      </c>
      <c r="H79" s="35" t="s">
        <v>220</v>
      </c>
      <c r="I79" s="35"/>
      <c r="J79" s="29"/>
    </row>
    <row r="80" spans="1:10" x14ac:dyDescent="0.25">
      <c r="A80" s="37">
        <v>27602</v>
      </c>
      <c r="B80" s="35" t="s">
        <v>255</v>
      </c>
      <c r="C80" s="36">
        <v>18154</v>
      </c>
      <c r="D80" s="35" t="s">
        <v>268</v>
      </c>
      <c r="E80" s="37">
        <v>1</v>
      </c>
      <c r="F80" s="38">
        <v>7.4370000000000003</v>
      </c>
      <c r="G80" s="38">
        <v>9.4169999999999998</v>
      </c>
      <c r="H80" s="35" t="s">
        <v>220</v>
      </c>
      <c r="I80" s="35"/>
      <c r="J80" s="29"/>
    </row>
    <row r="81" spans="1:10" x14ac:dyDescent="0.25">
      <c r="A81" s="37">
        <v>20947</v>
      </c>
      <c r="B81" s="35" t="s">
        <v>255</v>
      </c>
      <c r="C81" s="36">
        <v>18155</v>
      </c>
      <c r="D81" s="35" t="s">
        <v>269</v>
      </c>
      <c r="E81" s="37">
        <v>1</v>
      </c>
      <c r="F81" s="38">
        <v>6.0030000000000001</v>
      </c>
      <c r="G81" s="38">
        <v>11.282999999999999</v>
      </c>
      <c r="H81" s="35" t="s">
        <v>220</v>
      </c>
      <c r="I81" s="35"/>
      <c r="J81" s="29"/>
    </row>
    <row r="82" spans="1:10" x14ac:dyDescent="0.25">
      <c r="A82" s="37">
        <v>30346</v>
      </c>
      <c r="B82" s="35" t="s">
        <v>255</v>
      </c>
      <c r="C82" s="36">
        <v>19251</v>
      </c>
      <c r="D82" s="35" t="s">
        <v>270</v>
      </c>
      <c r="E82" s="37">
        <v>1</v>
      </c>
      <c r="F82" s="38">
        <v>3.7999999999999999E-2</v>
      </c>
      <c r="G82" s="38">
        <v>4.8159999999999998</v>
      </c>
      <c r="H82" s="35" t="s">
        <v>220</v>
      </c>
      <c r="I82" s="35"/>
      <c r="J82" s="29"/>
    </row>
    <row r="83" spans="1:10" x14ac:dyDescent="0.25">
      <c r="A83" s="37">
        <v>22884</v>
      </c>
      <c r="B83" s="35" t="s">
        <v>255</v>
      </c>
      <c r="C83" s="36">
        <v>19276</v>
      </c>
      <c r="D83" s="35" t="s">
        <v>271</v>
      </c>
      <c r="E83" s="37">
        <v>1</v>
      </c>
      <c r="F83" s="38">
        <v>1.1200000000000001</v>
      </c>
      <c r="G83" s="38">
        <v>4.9290000000000003</v>
      </c>
      <c r="H83" s="35" t="s">
        <v>220</v>
      </c>
      <c r="I83" s="35"/>
      <c r="J83" s="29"/>
    </row>
    <row r="84" spans="1:10" x14ac:dyDescent="0.25">
      <c r="A84" s="37">
        <v>22893</v>
      </c>
      <c r="B84" s="35" t="s">
        <v>255</v>
      </c>
      <c r="C84" s="36">
        <v>19337</v>
      </c>
      <c r="D84" s="35" t="s">
        <v>272</v>
      </c>
      <c r="E84" s="37">
        <v>1</v>
      </c>
      <c r="F84" s="38">
        <v>3.41</v>
      </c>
      <c r="G84" s="38">
        <v>22.361000000000001</v>
      </c>
      <c r="H84" s="35" t="s">
        <v>220</v>
      </c>
      <c r="I84" s="35"/>
      <c r="J84" s="29"/>
    </row>
    <row r="85" spans="1:10" x14ac:dyDescent="0.25">
      <c r="A85" s="37">
        <v>22870</v>
      </c>
      <c r="B85" s="35" t="s">
        <v>255</v>
      </c>
      <c r="C85" s="36">
        <v>19344</v>
      </c>
      <c r="D85" s="35" t="s">
        <v>273</v>
      </c>
      <c r="E85" s="37">
        <v>1</v>
      </c>
      <c r="F85" s="38">
        <v>8.9979999999999993</v>
      </c>
      <c r="G85" s="38">
        <v>11.260999999999999</v>
      </c>
      <c r="H85" s="35" t="s">
        <v>220</v>
      </c>
      <c r="I85" s="35"/>
      <c r="J85" s="29"/>
    </row>
    <row r="86" spans="1:10" x14ac:dyDescent="0.25">
      <c r="A86" s="37">
        <v>27943</v>
      </c>
      <c r="B86" s="35" t="s">
        <v>255</v>
      </c>
      <c r="C86" s="36">
        <v>20248</v>
      </c>
      <c r="D86" s="35" t="s">
        <v>274</v>
      </c>
      <c r="E86" s="37">
        <v>1</v>
      </c>
      <c r="F86" s="38">
        <v>0.75900000000000001</v>
      </c>
      <c r="G86" s="38">
        <v>4.2830000000000004</v>
      </c>
      <c r="H86" s="35" t="s">
        <v>220</v>
      </c>
      <c r="I86" s="35"/>
      <c r="J86" s="29"/>
    </row>
    <row r="87" spans="1:10" x14ac:dyDescent="0.25">
      <c r="A87" s="37">
        <v>22891</v>
      </c>
      <c r="B87" s="35" t="s">
        <v>255</v>
      </c>
      <c r="C87" s="36">
        <v>21105</v>
      </c>
      <c r="D87" s="35" t="s">
        <v>275</v>
      </c>
      <c r="E87" s="37">
        <v>1</v>
      </c>
      <c r="F87" s="38">
        <v>0.20599999999999999</v>
      </c>
      <c r="G87" s="38">
        <v>6.6539999999999999</v>
      </c>
      <c r="H87" s="35" t="s">
        <v>220</v>
      </c>
      <c r="I87" s="35"/>
      <c r="J87" s="29"/>
    </row>
    <row r="88" spans="1:10" x14ac:dyDescent="0.25">
      <c r="A88" s="37">
        <v>27607</v>
      </c>
      <c r="B88" s="35" t="s">
        <v>255</v>
      </c>
      <c r="C88" s="36">
        <v>22264</v>
      </c>
      <c r="D88" s="35" t="s">
        <v>276</v>
      </c>
      <c r="E88" s="37">
        <v>1</v>
      </c>
      <c r="F88" s="38">
        <v>4.0970000000000004</v>
      </c>
      <c r="G88" s="38">
        <v>4.9370000000000003</v>
      </c>
      <c r="H88" s="35" t="s">
        <v>220</v>
      </c>
      <c r="I88" s="35"/>
      <c r="J88" s="29"/>
    </row>
    <row r="89" spans="1:10" x14ac:dyDescent="0.25">
      <c r="A89" s="37">
        <v>27568</v>
      </c>
      <c r="B89" s="35" t="s">
        <v>255</v>
      </c>
      <c r="C89" s="36">
        <v>22288</v>
      </c>
      <c r="D89" s="35" t="s">
        <v>277</v>
      </c>
      <c r="E89" s="37">
        <v>1</v>
      </c>
      <c r="F89" s="38">
        <v>0</v>
      </c>
      <c r="G89" s="38">
        <v>6.3159999999999998</v>
      </c>
      <c r="H89" s="35" t="s">
        <v>220</v>
      </c>
      <c r="I89" s="35"/>
      <c r="J89" s="29"/>
    </row>
    <row r="90" spans="1:10" x14ac:dyDescent="0.25">
      <c r="A90" s="37">
        <v>27576</v>
      </c>
      <c r="B90" s="35" t="s">
        <v>255</v>
      </c>
      <c r="C90" s="36">
        <v>23157</v>
      </c>
      <c r="D90" s="35" t="s">
        <v>278</v>
      </c>
      <c r="E90" s="37">
        <v>1</v>
      </c>
      <c r="F90" s="38">
        <v>0.04</v>
      </c>
      <c r="G90" s="38">
        <v>4.774</v>
      </c>
      <c r="H90" s="35" t="s">
        <v>220</v>
      </c>
      <c r="I90" s="35"/>
      <c r="J90" s="29"/>
    </row>
    <row r="91" spans="1:10" x14ac:dyDescent="0.25">
      <c r="A91" s="37">
        <v>22871</v>
      </c>
      <c r="B91" s="35" t="s">
        <v>255</v>
      </c>
      <c r="C91" s="36">
        <v>23168</v>
      </c>
      <c r="D91" s="35" t="s">
        <v>279</v>
      </c>
      <c r="E91" s="37">
        <v>1</v>
      </c>
      <c r="F91" s="38">
        <v>1.43</v>
      </c>
      <c r="G91" s="38">
        <v>2.59</v>
      </c>
      <c r="H91" s="35" t="s">
        <v>220</v>
      </c>
      <c r="I91" s="35"/>
      <c r="J91" s="29"/>
    </row>
    <row r="92" spans="1:10" x14ac:dyDescent="0.25">
      <c r="A92" s="37">
        <v>27566</v>
      </c>
      <c r="B92" s="35" t="s">
        <v>255</v>
      </c>
      <c r="C92" s="36">
        <v>23218</v>
      </c>
      <c r="D92" s="35" t="s">
        <v>280</v>
      </c>
      <c r="E92" s="37">
        <v>1</v>
      </c>
      <c r="F92" s="38">
        <v>0</v>
      </c>
      <c r="G92" s="38">
        <v>6.149</v>
      </c>
      <c r="H92" s="35" t="s">
        <v>220</v>
      </c>
      <c r="I92" s="35"/>
      <c r="J92" s="29"/>
    </row>
    <row r="93" spans="1:10" x14ac:dyDescent="0.25">
      <c r="A93" s="37">
        <v>30349</v>
      </c>
      <c r="B93" s="35" t="s">
        <v>255</v>
      </c>
      <c r="C93" s="36">
        <v>24104</v>
      </c>
      <c r="D93" s="35" t="s">
        <v>281</v>
      </c>
      <c r="E93" s="37">
        <v>1</v>
      </c>
      <c r="F93" s="38">
        <v>0.10299999999999999</v>
      </c>
      <c r="G93" s="38">
        <v>4.202</v>
      </c>
      <c r="H93" s="35" t="s">
        <v>220</v>
      </c>
      <c r="I93" s="35"/>
      <c r="J93" s="29"/>
    </row>
    <row r="94" spans="1:10" x14ac:dyDescent="0.25">
      <c r="A94" s="37">
        <v>30344</v>
      </c>
      <c r="B94" s="35" t="s">
        <v>255</v>
      </c>
      <c r="C94" s="36">
        <v>24104</v>
      </c>
      <c r="D94" s="35" t="s">
        <v>281</v>
      </c>
      <c r="E94" s="37">
        <v>1</v>
      </c>
      <c r="F94" s="38">
        <v>4.3250000000000002</v>
      </c>
      <c r="G94" s="38">
        <v>6.2009999999999996</v>
      </c>
      <c r="H94" s="35" t="s">
        <v>220</v>
      </c>
      <c r="I94" s="35"/>
      <c r="J94" s="29"/>
    </row>
    <row r="95" spans="1:10" x14ac:dyDescent="0.25">
      <c r="A95" s="37">
        <v>30347</v>
      </c>
      <c r="B95" s="35" t="s">
        <v>255</v>
      </c>
      <c r="C95" s="36">
        <v>24107</v>
      </c>
      <c r="D95" s="35" t="s">
        <v>282</v>
      </c>
      <c r="E95" s="37">
        <v>1</v>
      </c>
      <c r="F95" s="38">
        <v>0</v>
      </c>
      <c r="G95" s="38">
        <v>7.1509999999999998</v>
      </c>
      <c r="H95" s="35" t="s">
        <v>220</v>
      </c>
      <c r="I95" s="35"/>
      <c r="J95" s="29"/>
    </row>
    <row r="96" spans="1:10" x14ac:dyDescent="0.25">
      <c r="A96" s="37">
        <v>30345</v>
      </c>
      <c r="B96" s="35" t="s">
        <v>255</v>
      </c>
      <c r="C96" s="36">
        <v>24125</v>
      </c>
      <c r="D96" s="35" t="s">
        <v>283</v>
      </c>
      <c r="E96" s="37">
        <v>1</v>
      </c>
      <c r="F96" s="38">
        <v>2.4E-2</v>
      </c>
      <c r="G96" s="38">
        <v>5.4640000000000004</v>
      </c>
      <c r="H96" s="35" t="s">
        <v>220</v>
      </c>
      <c r="I96" s="35"/>
      <c r="J96" s="29"/>
    </row>
    <row r="97" spans="1:10" x14ac:dyDescent="0.25">
      <c r="A97" s="37">
        <v>30351</v>
      </c>
      <c r="B97" s="35" t="s">
        <v>255</v>
      </c>
      <c r="C97" s="36">
        <v>24189</v>
      </c>
      <c r="D97" s="35" t="s">
        <v>284</v>
      </c>
      <c r="E97" s="37">
        <v>1</v>
      </c>
      <c r="F97" s="38">
        <v>0.61799999999999999</v>
      </c>
      <c r="G97" s="38">
        <v>4.5140000000000002</v>
      </c>
      <c r="H97" s="35" t="s">
        <v>220</v>
      </c>
      <c r="I97" s="35"/>
      <c r="J97" s="29"/>
    </row>
    <row r="98" spans="1:10" x14ac:dyDescent="0.25">
      <c r="A98" s="37">
        <v>27567</v>
      </c>
      <c r="B98" s="35" t="s">
        <v>255</v>
      </c>
      <c r="C98" s="36">
        <v>25110</v>
      </c>
      <c r="D98" s="35" t="s">
        <v>285</v>
      </c>
      <c r="E98" s="37">
        <v>1</v>
      </c>
      <c r="F98" s="38">
        <v>5.5E-2</v>
      </c>
      <c r="G98" s="38">
        <v>1.298</v>
      </c>
      <c r="H98" s="35" t="s">
        <v>220</v>
      </c>
      <c r="I98" s="35"/>
      <c r="J98" s="29"/>
    </row>
    <row r="99" spans="1:10" x14ac:dyDescent="0.25">
      <c r="A99" s="37">
        <v>27569</v>
      </c>
      <c r="B99" s="35" t="s">
        <v>255</v>
      </c>
      <c r="C99" s="36">
        <v>25114</v>
      </c>
      <c r="D99" s="35" t="s">
        <v>286</v>
      </c>
      <c r="E99" s="37">
        <v>1</v>
      </c>
      <c r="F99" s="38">
        <v>0</v>
      </c>
      <c r="G99" s="38">
        <v>6.8179999999999996</v>
      </c>
      <c r="H99" s="35" t="s">
        <v>220</v>
      </c>
      <c r="I99" s="35"/>
      <c r="J99" s="29"/>
    </row>
    <row r="100" spans="1:10" x14ac:dyDescent="0.25">
      <c r="A100" s="37">
        <v>20970</v>
      </c>
      <c r="B100" s="35" t="s">
        <v>255</v>
      </c>
      <c r="C100" s="36">
        <v>25122</v>
      </c>
      <c r="D100" s="35" t="s">
        <v>287</v>
      </c>
      <c r="E100" s="37">
        <v>1</v>
      </c>
      <c r="F100" s="38">
        <v>0</v>
      </c>
      <c r="G100" s="38">
        <v>6.3339999999999996</v>
      </c>
      <c r="H100" s="35" t="s">
        <v>220</v>
      </c>
      <c r="I100" s="35"/>
      <c r="J100" s="29"/>
    </row>
    <row r="101" spans="1:10" x14ac:dyDescent="0.25">
      <c r="A101" s="37">
        <v>22844</v>
      </c>
      <c r="B101" s="35" t="s">
        <v>255</v>
      </c>
      <c r="C101" s="36">
        <v>25245</v>
      </c>
      <c r="D101" s="35" t="s">
        <v>288</v>
      </c>
      <c r="E101" s="37">
        <v>1</v>
      </c>
      <c r="F101" s="38">
        <v>0</v>
      </c>
      <c r="G101" s="38">
        <v>17.471</v>
      </c>
      <c r="H101" s="35" t="s">
        <v>220</v>
      </c>
      <c r="I101" s="35"/>
      <c r="J101" s="29"/>
    </row>
    <row r="102" spans="1:10" x14ac:dyDescent="0.25">
      <c r="A102" s="42"/>
      <c r="B102" s="43" t="s">
        <v>289</v>
      </c>
      <c r="C102" s="44"/>
      <c r="D102" s="45" t="str">
        <f>VLOOKUP(B102,[1]Meetmed!$C$2:$E$15,3,FALSE)</f>
        <v>Liiklusohtlike kohtade ümberehitus</v>
      </c>
      <c r="E102" s="42"/>
      <c r="F102" s="46"/>
      <c r="G102" s="46"/>
      <c r="H102" s="42"/>
      <c r="I102" s="42"/>
      <c r="J102" s="29"/>
    </row>
    <row r="103" spans="1:10" x14ac:dyDescent="0.25">
      <c r="A103" s="37">
        <v>23284</v>
      </c>
      <c r="B103" s="35" t="s">
        <v>289</v>
      </c>
      <c r="C103" s="36">
        <v>13162</v>
      </c>
      <c r="D103" s="35" t="s">
        <v>290</v>
      </c>
      <c r="E103" s="37">
        <v>1</v>
      </c>
      <c r="F103" s="38">
        <v>14.28</v>
      </c>
      <c r="G103" s="38">
        <v>15</v>
      </c>
      <c r="H103" s="35" t="s">
        <v>194</v>
      </c>
      <c r="I103" s="35"/>
      <c r="J103" s="29"/>
    </row>
    <row r="104" spans="1:10" x14ac:dyDescent="0.25">
      <c r="A104" s="37">
        <v>20200</v>
      </c>
      <c r="B104" s="35" t="s">
        <v>289</v>
      </c>
      <c r="C104" s="36">
        <v>1</v>
      </c>
      <c r="D104" s="35" t="s">
        <v>291</v>
      </c>
      <c r="E104" s="37">
        <v>1</v>
      </c>
      <c r="F104" s="38">
        <v>18</v>
      </c>
      <c r="G104" s="38">
        <v>19.100000000000001</v>
      </c>
      <c r="H104" s="35" t="s">
        <v>207</v>
      </c>
      <c r="I104" s="35"/>
      <c r="J104" s="29"/>
    </row>
    <row r="105" spans="1:10" x14ac:dyDescent="0.25">
      <c r="A105" s="37">
        <v>17607</v>
      </c>
      <c r="B105" s="35" t="s">
        <v>289</v>
      </c>
      <c r="C105" s="36">
        <v>45</v>
      </c>
      <c r="D105" s="35" t="s">
        <v>292</v>
      </c>
      <c r="E105" s="37">
        <v>1</v>
      </c>
      <c r="F105" s="38">
        <v>31.9</v>
      </c>
      <c r="G105" s="38">
        <v>33.35</v>
      </c>
      <c r="H105" s="35" t="s">
        <v>207</v>
      </c>
      <c r="I105" s="35"/>
      <c r="J105" s="29"/>
    </row>
    <row r="106" spans="1:10" x14ac:dyDescent="0.25">
      <c r="A106" s="37">
        <v>21004</v>
      </c>
      <c r="B106" s="35" t="s">
        <v>289</v>
      </c>
      <c r="C106" s="36">
        <v>11381</v>
      </c>
      <c r="D106" s="35" t="s">
        <v>293</v>
      </c>
      <c r="E106" s="37">
        <v>1</v>
      </c>
      <c r="F106" s="38">
        <v>3.6</v>
      </c>
      <c r="G106" s="38">
        <v>7.35</v>
      </c>
      <c r="H106" s="35" t="s">
        <v>207</v>
      </c>
      <c r="I106" s="35"/>
      <c r="J106" s="29"/>
    </row>
    <row r="107" spans="1:10" x14ac:dyDescent="0.25">
      <c r="A107" s="37">
        <v>17808</v>
      </c>
      <c r="B107" s="35" t="s">
        <v>289</v>
      </c>
      <c r="C107" s="36">
        <v>17177</v>
      </c>
      <c r="D107" s="35" t="s">
        <v>294</v>
      </c>
      <c r="E107" s="37">
        <v>1</v>
      </c>
      <c r="F107" s="38">
        <v>26.9</v>
      </c>
      <c r="G107" s="38">
        <v>27.1</v>
      </c>
      <c r="H107" s="35" t="s">
        <v>207</v>
      </c>
      <c r="I107" s="35"/>
      <c r="J107" s="29"/>
    </row>
    <row r="108" spans="1:10" x14ac:dyDescent="0.25">
      <c r="A108" s="37">
        <v>21247</v>
      </c>
      <c r="B108" s="35" t="s">
        <v>289</v>
      </c>
      <c r="C108" s="36">
        <v>24172</v>
      </c>
      <c r="D108" s="35" t="s">
        <v>295</v>
      </c>
      <c r="E108" s="37">
        <v>1</v>
      </c>
      <c r="F108" s="38">
        <v>13.1</v>
      </c>
      <c r="G108" s="38">
        <v>13.3</v>
      </c>
      <c r="H108" s="35" t="s">
        <v>207</v>
      </c>
      <c r="I108" s="35"/>
      <c r="J108" s="29"/>
    </row>
    <row r="109" spans="1:10" x14ac:dyDescent="0.25">
      <c r="A109" s="37">
        <v>30149</v>
      </c>
      <c r="B109" s="35" t="s">
        <v>289</v>
      </c>
      <c r="C109" s="36">
        <v>0</v>
      </c>
      <c r="D109" s="35" t="s">
        <v>296</v>
      </c>
      <c r="E109" s="37">
        <v>1</v>
      </c>
      <c r="F109" s="38">
        <v>0</v>
      </c>
      <c r="G109" s="38">
        <v>0</v>
      </c>
      <c r="H109" s="35" t="s">
        <v>220</v>
      </c>
      <c r="I109" s="35"/>
      <c r="J109" s="29"/>
    </row>
    <row r="110" spans="1:10" x14ac:dyDescent="0.25">
      <c r="A110" s="37">
        <v>14721</v>
      </c>
      <c r="B110" s="35" t="s">
        <v>289</v>
      </c>
      <c r="C110" s="36">
        <v>1</v>
      </c>
      <c r="D110" s="35" t="s">
        <v>291</v>
      </c>
      <c r="E110" s="37">
        <v>1</v>
      </c>
      <c r="F110" s="38">
        <v>153.51</v>
      </c>
      <c r="G110" s="38">
        <v>154.15</v>
      </c>
      <c r="H110" s="35" t="s">
        <v>220</v>
      </c>
      <c r="I110" s="35"/>
      <c r="J110" s="29"/>
    </row>
    <row r="111" spans="1:10" x14ac:dyDescent="0.25">
      <c r="A111" s="37">
        <v>20986</v>
      </c>
      <c r="B111" s="35" t="s">
        <v>289</v>
      </c>
      <c r="C111" s="36">
        <v>2</v>
      </c>
      <c r="D111" s="35" t="s">
        <v>200</v>
      </c>
      <c r="E111" s="37">
        <v>1</v>
      </c>
      <c r="F111" s="38">
        <v>19</v>
      </c>
      <c r="G111" s="38">
        <v>19.02</v>
      </c>
      <c r="H111" s="35" t="s">
        <v>220</v>
      </c>
      <c r="I111" s="35"/>
      <c r="J111" s="29"/>
    </row>
    <row r="112" spans="1:10" x14ac:dyDescent="0.25">
      <c r="A112" s="37">
        <v>451</v>
      </c>
      <c r="B112" s="35" t="s">
        <v>289</v>
      </c>
      <c r="C112" s="36">
        <v>15</v>
      </c>
      <c r="D112" s="35" t="s">
        <v>297</v>
      </c>
      <c r="E112" s="37">
        <v>1</v>
      </c>
      <c r="F112" s="38">
        <v>17.600000000000001</v>
      </c>
      <c r="G112" s="38">
        <v>21</v>
      </c>
      <c r="H112" s="35" t="s">
        <v>220</v>
      </c>
      <c r="I112" s="35"/>
      <c r="J112" s="29"/>
    </row>
    <row r="113" spans="1:10" x14ac:dyDescent="0.25">
      <c r="A113" s="37">
        <v>17500</v>
      </c>
      <c r="B113" s="35" t="s">
        <v>289</v>
      </c>
      <c r="C113" s="36">
        <v>15</v>
      </c>
      <c r="D113" s="35" t="s">
        <v>298</v>
      </c>
      <c r="E113" s="37">
        <v>1</v>
      </c>
      <c r="F113" s="38">
        <v>79.400000000000006</v>
      </c>
      <c r="G113" s="38">
        <v>79.599999999999994</v>
      </c>
      <c r="H113" s="35" t="s">
        <v>220</v>
      </c>
      <c r="I113" s="35"/>
      <c r="J113" s="29"/>
    </row>
    <row r="114" spans="1:10" x14ac:dyDescent="0.25">
      <c r="A114" s="37">
        <v>18513</v>
      </c>
      <c r="B114" s="35" t="s">
        <v>289</v>
      </c>
      <c r="C114" s="36">
        <v>17</v>
      </c>
      <c r="D114" s="35" t="s">
        <v>299</v>
      </c>
      <c r="E114" s="37">
        <v>1</v>
      </c>
      <c r="F114" s="38">
        <v>3.38</v>
      </c>
      <c r="G114" s="38">
        <v>3.7</v>
      </c>
      <c r="H114" s="35" t="s">
        <v>220</v>
      </c>
      <c r="I114" s="35"/>
      <c r="J114" s="29"/>
    </row>
    <row r="115" spans="1:10" x14ac:dyDescent="0.25">
      <c r="A115" s="37">
        <v>30049</v>
      </c>
      <c r="B115" s="35" t="s">
        <v>289</v>
      </c>
      <c r="C115" s="36">
        <v>45</v>
      </c>
      <c r="D115" s="35" t="s">
        <v>292</v>
      </c>
      <c r="E115" s="37">
        <v>1</v>
      </c>
      <c r="F115" s="38">
        <v>3.6</v>
      </c>
      <c r="G115" s="38">
        <v>4.7</v>
      </c>
      <c r="H115" s="35" t="s">
        <v>220</v>
      </c>
      <c r="I115" s="35"/>
      <c r="J115" s="29"/>
    </row>
    <row r="116" spans="1:10" x14ac:dyDescent="0.25">
      <c r="A116" s="37">
        <v>924</v>
      </c>
      <c r="B116" s="35" t="s">
        <v>289</v>
      </c>
      <c r="C116" s="36">
        <v>79</v>
      </c>
      <c r="D116" s="35" t="s">
        <v>300</v>
      </c>
      <c r="E116" s="37">
        <v>1</v>
      </c>
      <c r="F116" s="38">
        <v>36.25</v>
      </c>
      <c r="G116" s="38">
        <v>36.808999999999997</v>
      </c>
      <c r="H116" s="35" t="s">
        <v>220</v>
      </c>
      <c r="I116" s="35"/>
      <c r="J116" s="29"/>
    </row>
    <row r="117" spans="1:10" x14ac:dyDescent="0.25">
      <c r="A117" s="37">
        <v>21005</v>
      </c>
      <c r="B117" s="35" t="s">
        <v>289</v>
      </c>
      <c r="C117" s="36">
        <v>11113</v>
      </c>
      <c r="D117" s="35" t="s">
        <v>301</v>
      </c>
      <c r="E117" s="37">
        <v>1</v>
      </c>
      <c r="F117" s="38">
        <v>1.64</v>
      </c>
      <c r="G117" s="38">
        <v>2.9</v>
      </c>
      <c r="H117" s="35" t="s">
        <v>220</v>
      </c>
      <c r="I117" s="35"/>
      <c r="J117" s="29"/>
    </row>
    <row r="118" spans="1:10" x14ac:dyDescent="0.25">
      <c r="A118" s="37">
        <v>17659</v>
      </c>
      <c r="B118" s="35" t="s">
        <v>289</v>
      </c>
      <c r="C118" s="36">
        <v>11185</v>
      </c>
      <c r="D118" s="35" t="s">
        <v>302</v>
      </c>
      <c r="E118" s="37">
        <v>1</v>
      </c>
      <c r="F118" s="38">
        <v>6.39</v>
      </c>
      <c r="G118" s="38">
        <v>6.41</v>
      </c>
      <c r="H118" s="35" t="s">
        <v>220</v>
      </c>
      <c r="I118" s="35"/>
      <c r="J118" s="29"/>
    </row>
    <row r="119" spans="1:10" x14ac:dyDescent="0.25">
      <c r="A119" s="37">
        <v>21801</v>
      </c>
      <c r="B119" s="35" t="s">
        <v>289</v>
      </c>
      <c r="C119" s="36">
        <v>11185</v>
      </c>
      <c r="D119" s="35" t="s">
        <v>302</v>
      </c>
      <c r="E119" s="37">
        <v>1</v>
      </c>
      <c r="F119" s="38">
        <v>6.55</v>
      </c>
      <c r="G119" s="38">
        <v>6.85</v>
      </c>
      <c r="H119" s="35" t="s">
        <v>220</v>
      </c>
      <c r="I119" s="35"/>
      <c r="J119" s="29"/>
    </row>
    <row r="120" spans="1:10" x14ac:dyDescent="0.25">
      <c r="A120" s="37">
        <v>27986</v>
      </c>
      <c r="B120" s="35" t="s">
        <v>289</v>
      </c>
      <c r="C120" s="36">
        <v>11330</v>
      </c>
      <c r="D120" s="35" t="s">
        <v>303</v>
      </c>
      <c r="E120" s="37">
        <v>1</v>
      </c>
      <c r="F120" s="38">
        <v>5.7</v>
      </c>
      <c r="G120" s="38">
        <v>5.72</v>
      </c>
      <c r="H120" s="35" t="s">
        <v>220</v>
      </c>
      <c r="I120" s="35"/>
      <c r="J120" s="29"/>
    </row>
    <row r="121" spans="1:10" x14ac:dyDescent="0.25">
      <c r="A121" s="37">
        <v>21004</v>
      </c>
      <c r="B121" s="35" t="s">
        <v>289</v>
      </c>
      <c r="C121" s="36">
        <v>11381</v>
      </c>
      <c r="D121" s="35" t="s">
        <v>293</v>
      </c>
      <c r="E121" s="37">
        <v>1</v>
      </c>
      <c r="F121" s="38">
        <v>3.6</v>
      </c>
      <c r="G121" s="38">
        <v>7.35</v>
      </c>
      <c r="H121" s="35" t="s">
        <v>220</v>
      </c>
      <c r="I121" s="35"/>
      <c r="J121" s="29"/>
    </row>
    <row r="122" spans="1:10" x14ac:dyDescent="0.25">
      <c r="A122" s="37">
        <v>20985</v>
      </c>
      <c r="B122" s="35" t="s">
        <v>289</v>
      </c>
      <c r="C122" s="36">
        <v>11411</v>
      </c>
      <c r="D122" s="35" t="s">
        <v>304</v>
      </c>
      <c r="E122" s="37">
        <v>1</v>
      </c>
      <c r="F122" s="38">
        <v>2.75</v>
      </c>
      <c r="G122" s="38">
        <v>3.3</v>
      </c>
      <c r="H122" s="35" t="s">
        <v>220</v>
      </c>
      <c r="I122" s="35"/>
      <c r="J122" s="29"/>
    </row>
    <row r="123" spans="1:10" x14ac:dyDescent="0.25">
      <c r="A123" s="37">
        <v>14681</v>
      </c>
      <c r="B123" s="35" t="s">
        <v>289</v>
      </c>
      <c r="C123" s="36">
        <v>15114</v>
      </c>
      <c r="D123" s="35" t="s">
        <v>305</v>
      </c>
      <c r="E123" s="37">
        <v>1</v>
      </c>
      <c r="F123" s="38">
        <v>0</v>
      </c>
      <c r="G123" s="38">
        <v>0.75</v>
      </c>
      <c r="H123" s="35" t="s">
        <v>220</v>
      </c>
      <c r="I123" s="35"/>
      <c r="J123" s="29"/>
    </row>
    <row r="124" spans="1:10" x14ac:dyDescent="0.25">
      <c r="A124" s="37">
        <v>27485</v>
      </c>
      <c r="B124" s="35" t="s">
        <v>289</v>
      </c>
      <c r="C124" s="36">
        <v>0</v>
      </c>
      <c r="D124" s="35" t="s">
        <v>306</v>
      </c>
      <c r="E124" s="37">
        <v>1</v>
      </c>
      <c r="F124" s="38">
        <v>0</v>
      </c>
      <c r="G124" s="38">
        <v>0</v>
      </c>
      <c r="H124" s="35" t="s">
        <v>229</v>
      </c>
      <c r="I124" s="35"/>
      <c r="J124" s="29"/>
    </row>
    <row r="125" spans="1:10" x14ac:dyDescent="0.25">
      <c r="A125" s="42"/>
      <c r="B125" s="43" t="s">
        <v>307</v>
      </c>
      <c r="C125" s="44"/>
      <c r="D125" s="45" t="str">
        <f>VLOOKUP(B125,[1]Meetmed!$C$2:$E$15,3,FALSE)</f>
        <v>Müraleevendus ja keskkonnahoid</v>
      </c>
      <c r="E125" s="42"/>
      <c r="F125" s="46"/>
      <c r="G125" s="46"/>
      <c r="H125" s="42"/>
      <c r="I125" s="42"/>
      <c r="J125" s="29"/>
    </row>
    <row r="126" spans="1:10" x14ac:dyDescent="0.25">
      <c r="A126" s="37">
        <v>18884</v>
      </c>
      <c r="B126" s="35" t="s">
        <v>307</v>
      </c>
      <c r="C126" s="36">
        <v>11</v>
      </c>
      <c r="D126" s="35" t="s">
        <v>308</v>
      </c>
      <c r="E126" s="37">
        <v>1</v>
      </c>
      <c r="F126" s="38">
        <v>15.316000000000001</v>
      </c>
      <c r="G126" s="38">
        <v>15.42</v>
      </c>
      <c r="H126" s="35" t="s">
        <v>220</v>
      </c>
      <c r="I126" s="35"/>
      <c r="J126" s="29"/>
    </row>
    <row r="127" spans="1:10" x14ac:dyDescent="0.25">
      <c r="A127" s="42"/>
      <c r="B127" s="43" t="s">
        <v>309</v>
      </c>
      <c r="C127" s="44"/>
      <c r="D127" s="45" t="str">
        <f>VLOOKUP(B127,[1]Meetmed!$C$2:$E$15,3,FALSE)</f>
        <v>Kattega teede säilitusremont (pindamine)</v>
      </c>
      <c r="E127" s="42"/>
      <c r="F127" s="46"/>
      <c r="G127" s="46"/>
      <c r="H127" s="42"/>
      <c r="I127" s="42"/>
      <c r="J127" s="29"/>
    </row>
    <row r="128" spans="1:10" x14ac:dyDescent="0.25">
      <c r="A128" s="37">
        <v>30137</v>
      </c>
      <c r="B128" s="35" t="s">
        <v>309</v>
      </c>
      <c r="C128" s="36">
        <v>3</v>
      </c>
      <c r="D128" s="35" t="s">
        <v>310</v>
      </c>
      <c r="E128" s="37">
        <v>1</v>
      </c>
      <c r="F128" s="38">
        <v>190.8</v>
      </c>
      <c r="G128" s="38">
        <v>203.95</v>
      </c>
      <c r="H128" s="35" t="s">
        <v>220</v>
      </c>
      <c r="I128" s="35"/>
      <c r="J128" s="29"/>
    </row>
    <row r="129" spans="1:10" x14ac:dyDescent="0.25">
      <c r="A129" s="37">
        <v>30391</v>
      </c>
      <c r="B129" s="35" t="s">
        <v>309</v>
      </c>
      <c r="C129" s="36">
        <v>4</v>
      </c>
      <c r="D129" s="35" t="s">
        <v>311</v>
      </c>
      <c r="E129" s="37">
        <v>1</v>
      </c>
      <c r="F129" s="38">
        <v>0</v>
      </c>
      <c r="G129" s="38">
        <v>0</v>
      </c>
      <c r="H129" s="35" t="s">
        <v>220</v>
      </c>
      <c r="I129" s="35"/>
      <c r="J129" s="29"/>
    </row>
    <row r="130" spans="1:10" x14ac:dyDescent="0.25">
      <c r="A130" s="37">
        <v>30382</v>
      </c>
      <c r="B130" s="35" t="s">
        <v>309</v>
      </c>
      <c r="C130" s="36">
        <v>10</v>
      </c>
      <c r="D130" s="35" t="s">
        <v>312</v>
      </c>
      <c r="E130" s="37">
        <v>1</v>
      </c>
      <c r="F130" s="38">
        <v>78.224999999999994</v>
      </c>
      <c r="G130" s="38">
        <v>79.192999999999998</v>
      </c>
      <c r="H130" s="35" t="s">
        <v>220</v>
      </c>
      <c r="I130" s="35"/>
      <c r="J130" s="29"/>
    </row>
    <row r="131" spans="1:10" x14ac:dyDescent="0.25">
      <c r="A131" s="37">
        <v>30261</v>
      </c>
      <c r="B131" s="35" t="s">
        <v>309</v>
      </c>
      <c r="C131" s="36">
        <v>10</v>
      </c>
      <c r="D131" s="35" t="s">
        <v>312</v>
      </c>
      <c r="E131" s="37">
        <v>1</v>
      </c>
      <c r="F131" s="38">
        <v>135.01</v>
      </c>
      <c r="G131" s="38">
        <v>141.376</v>
      </c>
      <c r="H131" s="35" t="s">
        <v>220</v>
      </c>
      <c r="I131" s="35"/>
      <c r="J131" s="29"/>
    </row>
    <row r="132" spans="1:10" x14ac:dyDescent="0.25">
      <c r="A132" s="37">
        <v>30292</v>
      </c>
      <c r="B132" s="35" t="s">
        <v>309</v>
      </c>
      <c r="C132" s="36">
        <v>12</v>
      </c>
      <c r="D132" s="35" t="s">
        <v>313</v>
      </c>
      <c r="E132" s="37">
        <v>1</v>
      </c>
      <c r="F132" s="38">
        <v>16.524000000000001</v>
      </c>
      <c r="G132" s="38">
        <v>30.593</v>
      </c>
      <c r="H132" s="35" t="s">
        <v>220</v>
      </c>
      <c r="I132" s="35"/>
      <c r="J132" s="29"/>
    </row>
    <row r="133" spans="1:10" x14ac:dyDescent="0.25">
      <c r="A133" s="37">
        <v>30294</v>
      </c>
      <c r="B133" s="35" t="s">
        <v>309</v>
      </c>
      <c r="C133" s="36">
        <v>13</v>
      </c>
      <c r="D133" s="35" t="s">
        <v>314</v>
      </c>
      <c r="E133" s="37">
        <v>1</v>
      </c>
      <c r="F133" s="38">
        <v>12.407</v>
      </c>
      <c r="G133" s="38">
        <v>35.962000000000003</v>
      </c>
      <c r="H133" s="35" t="s">
        <v>220</v>
      </c>
      <c r="I133" s="35"/>
      <c r="J133" s="29"/>
    </row>
    <row r="134" spans="1:10" x14ac:dyDescent="0.25">
      <c r="A134" s="37">
        <v>30293</v>
      </c>
      <c r="B134" s="35" t="s">
        <v>309</v>
      </c>
      <c r="C134" s="36">
        <v>13</v>
      </c>
      <c r="D134" s="35" t="s">
        <v>314</v>
      </c>
      <c r="E134" s="37">
        <v>1</v>
      </c>
      <c r="F134" s="38">
        <v>41.906999999999996</v>
      </c>
      <c r="G134" s="38">
        <v>44.118000000000002</v>
      </c>
      <c r="H134" s="35" t="s">
        <v>220</v>
      </c>
      <c r="I134" s="35"/>
      <c r="J134" s="29"/>
    </row>
    <row r="135" spans="1:10" x14ac:dyDescent="0.25">
      <c r="A135" s="37">
        <v>30154</v>
      </c>
      <c r="B135" s="35" t="s">
        <v>309</v>
      </c>
      <c r="C135" s="36">
        <v>25</v>
      </c>
      <c r="D135" s="35" t="s">
        <v>315</v>
      </c>
      <c r="E135" s="37">
        <v>1</v>
      </c>
      <c r="F135" s="38">
        <v>5.0129999999999999</v>
      </c>
      <c r="G135" s="38">
        <v>9.6630000000000003</v>
      </c>
      <c r="H135" s="35" t="s">
        <v>220</v>
      </c>
      <c r="I135" s="35"/>
      <c r="J135" s="29"/>
    </row>
    <row r="136" spans="1:10" x14ac:dyDescent="0.25">
      <c r="A136" s="37">
        <v>30296</v>
      </c>
      <c r="B136" s="35" t="s">
        <v>309</v>
      </c>
      <c r="C136" s="36">
        <v>27</v>
      </c>
      <c r="D136" s="35" t="s">
        <v>316</v>
      </c>
      <c r="E136" s="37">
        <v>1</v>
      </c>
      <c r="F136" s="38">
        <v>6.4450000000000003</v>
      </c>
      <c r="G136" s="38">
        <v>8.4309999999999992</v>
      </c>
      <c r="H136" s="35" t="s">
        <v>220</v>
      </c>
      <c r="I136" s="35"/>
      <c r="J136" s="29"/>
    </row>
    <row r="137" spans="1:10" x14ac:dyDescent="0.25">
      <c r="A137" s="37">
        <v>30295</v>
      </c>
      <c r="B137" s="35" t="s">
        <v>309</v>
      </c>
      <c r="C137" s="36">
        <v>27</v>
      </c>
      <c r="D137" s="35" t="s">
        <v>316</v>
      </c>
      <c r="E137" s="37">
        <v>1</v>
      </c>
      <c r="F137" s="38">
        <v>8.4309999999999992</v>
      </c>
      <c r="G137" s="38">
        <v>14.496</v>
      </c>
      <c r="H137" s="35" t="s">
        <v>220</v>
      </c>
      <c r="I137" s="35"/>
      <c r="J137" s="29"/>
    </row>
    <row r="138" spans="1:10" x14ac:dyDescent="0.25">
      <c r="A138" s="37">
        <v>30297</v>
      </c>
      <c r="B138" s="35" t="s">
        <v>309</v>
      </c>
      <c r="C138" s="36">
        <v>27</v>
      </c>
      <c r="D138" s="35" t="s">
        <v>316</v>
      </c>
      <c r="E138" s="37">
        <v>1</v>
      </c>
      <c r="F138" s="38">
        <v>26.515999999999998</v>
      </c>
      <c r="G138" s="38">
        <v>32.957000000000001</v>
      </c>
      <c r="H138" s="35" t="s">
        <v>220</v>
      </c>
      <c r="I138" s="35"/>
      <c r="J138" s="29"/>
    </row>
    <row r="139" spans="1:10" x14ac:dyDescent="0.25">
      <c r="A139" s="37">
        <v>30298</v>
      </c>
      <c r="B139" s="35" t="s">
        <v>309</v>
      </c>
      <c r="C139" s="36">
        <v>28</v>
      </c>
      <c r="D139" s="35" t="s">
        <v>317</v>
      </c>
      <c r="E139" s="37">
        <v>1</v>
      </c>
      <c r="F139" s="38">
        <v>12.121</v>
      </c>
      <c r="G139" s="38">
        <v>21.577999999999999</v>
      </c>
      <c r="H139" s="35" t="s">
        <v>220</v>
      </c>
      <c r="I139" s="35"/>
      <c r="J139" s="29"/>
    </row>
    <row r="140" spans="1:10" x14ac:dyDescent="0.25">
      <c r="A140" s="37">
        <v>30158</v>
      </c>
      <c r="B140" s="35" t="s">
        <v>309</v>
      </c>
      <c r="C140" s="36">
        <v>32</v>
      </c>
      <c r="D140" s="35" t="s">
        <v>318</v>
      </c>
      <c r="E140" s="37">
        <v>1</v>
      </c>
      <c r="F140" s="38">
        <v>2.7</v>
      </c>
      <c r="G140" s="38">
        <v>19.204999999999998</v>
      </c>
      <c r="H140" s="35" t="s">
        <v>220</v>
      </c>
      <c r="I140" s="35"/>
      <c r="J140" s="29"/>
    </row>
    <row r="141" spans="1:10" x14ac:dyDescent="0.25">
      <c r="A141" s="37">
        <v>30157</v>
      </c>
      <c r="B141" s="35" t="s">
        <v>309</v>
      </c>
      <c r="C141" s="36">
        <v>32</v>
      </c>
      <c r="D141" s="35" t="s">
        <v>318</v>
      </c>
      <c r="E141" s="37">
        <v>1</v>
      </c>
      <c r="F141" s="38">
        <v>22.225999999999999</v>
      </c>
      <c r="G141" s="38">
        <v>37.481000000000002</v>
      </c>
      <c r="H141" s="35" t="s">
        <v>220</v>
      </c>
      <c r="I141" s="35"/>
      <c r="J141" s="29"/>
    </row>
    <row r="142" spans="1:10" x14ac:dyDescent="0.25">
      <c r="A142" s="37">
        <v>30156</v>
      </c>
      <c r="B142" s="35" t="s">
        <v>309</v>
      </c>
      <c r="C142" s="36">
        <v>32</v>
      </c>
      <c r="D142" s="35" t="s">
        <v>318</v>
      </c>
      <c r="E142" s="37">
        <v>1</v>
      </c>
      <c r="F142" s="38">
        <v>48.688000000000002</v>
      </c>
      <c r="G142" s="38">
        <v>50.052</v>
      </c>
      <c r="H142" s="35" t="s">
        <v>220</v>
      </c>
      <c r="I142" s="35"/>
      <c r="J142" s="29"/>
    </row>
    <row r="143" spans="1:10" x14ac:dyDescent="0.25">
      <c r="A143" s="37">
        <v>30262</v>
      </c>
      <c r="B143" s="35" t="s">
        <v>309</v>
      </c>
      <c r="C143" s="36">
        <v>38</v>
      </c>
      <c r="D143" s="35" t="s">
        <v>319</v>
      </c>
      <c r="E143" s="37">
        <v>1</v>
      </c>
      <c r="F143" s="38">
        <v>13.308</v>
      </c>
      <c r="G143" s="38">
        <v>21.033000000000001</v>
      </c>
      <c r="H143" s="35" t="s">
        <v>220</v>
      </c>
      <c r="I143" s="35"/>
      <c r="J143" s="29"/>
    </row>
    <row r="144" spans="1:10" x14ac:dyDescent="0.25">
      <c r="A144" s="37">
        <v>30160</v>
      </c>
      <c r="B144" s="35" t="s">
        <v>309</v>
      </c>
      <c r="C144" s="36">
        <v>39</v>
      </c>
      <c r="D144" s="35" t="s">
        <v>320</v>
      </c>
      <c r="E144" s="37">
        <v>1</v>
      </c>
      <c r="F144" s="38">
        <v>79.22</v>
      </c>
      <c r="G144" s="38">
        <v>87.662999999999997</v>
      </c>
      <c r="H144" s="35" t="s">
        <v>220</v>
      </c>
      <c r="I144" s="35"/>
      <c r="J144" s="29"/>
    </row>
    <row r="145" spans="1:10" x14ac:dyDescent="0.25">
      <c r="A145" s="37">
        <v>30159</v>
      </c>
      <c r="B145" s="35" t="s">
        <v>309</v>
      </c>
      <c r="C145" s="36">
        <v>39</v>
      </c>
      <c r="D145" s="35" t="s">
        <v>320</v>
      </c>
      <c r="E145" s="37">
        <v>1</v>
      </c>
      <c r="F145" s="38">
        <v>97.349000000000004</v>
      </c>
      <c r="G145" s="38">
        <v>101.905</v>
      </c>
      <c r="H145" s="35" t="s">
        <v>220</v>
      </c>
      <c r="I145" s="35"/>
      <c r="J145" s="29"/>
    </row>
    <row r="146" spans="1:10" x14ac:dyDescent="0.25">
      <c r="A146" s="37">
        <v>30194</v>
      </c>
      <c r="B146" s="35" t="s">
        <v>309</v>
      </c>
      <c r="C146" s="36">
        <v>43</v>
      </c>
      <c r="D146" s="35" t="s">
        <v>321</v>
      </c>
      <c r="E146" s="37">
        <v>1</v>
      </c>
      <c r="F146" s="38">
        <v>46.017000000000003</v>
      </c>
      <c r="G146" s="38">
        <v>56.905000000000001</v>
      </c>
      <c r="H146" s="35" t="s">
        <v>220</v>
      </c>
      <c r="I146" s="35"/>
      <c r="J146" s="29"/>
    </row>
    <row r="147" spans="1:10" x14ac:dyDescent="0.25">
      <c r="A147" s="37">
        <v>30195</v>
      </c>
      <c r="B147" s="35" t="s">
        <v>309</v>
      </c>
      <c r="C147" s="36">
        <v>46</v>
      </c>
      <c r="D147" s="35" t="s">
        <v>322</v>
      </c>
      <c r="E147" s="37">
        <v>1</v>
      </c>
      <c r="F147" s="38">
        <v>35.252000000000002</v>
      </c>
      <c r="G147" s="38">
        <v>42.070999999999998</v>
      </c>
      <c r="H147" s="35" t="s">
        <v>220</v>
      </c>
      <c r="I147" s="35"/>
      <c r="J147" s="29"/>
    </row>
    <row r="148" spans="1:10" x14ac:dyDescent="0.25">
      <c r="A148" s="37">
        <v>30151</v>
      </c>
      <c r="B148" s="35" t="s">
        <v>309</v>
      </c>
      <c r="C148" s="36">
        <v>49</v>
      </c>
      <c r="D148" s="35" t="s">
        <v>323</v>
      </c>
      <c r="E148" s="37">
        <v>1</v>
      </c>
      <c r="F148" s="38">
        <v>15.65</v>
      </c>
      <c r="G148" s="38">
        <v>17.905000000000001</v>
      </c>
      <c r="H148" s="35" t="s">
        <v>220</v>
      </c>
      <c r="I148" s="35"/>
      <c r="J148" s="29"/>
    </row>
    <row r="149" spans="1:10" x14ac:dyDescent="0.25">
      <c r="A149" s="37">
        <v>30263</v>
      </c>
      <c r="B149" s="35" t="s">
        <v>309</v>
      </c>
      <c r="C149" s="36">
        <v>54</v>
      </c>
      <c r="D149" s="35" t="s">
        <v>324</v>
      </c>
      <c r="E149" s="37">
        <v>1</v>
      </c>
      <c r="F149" s="38">
        <v>12.778</v>
      </c>
      <c r="G149" s="38">
        <v>16.777999999999999</v>
      </c>
      <c r="H149" s="35" t="s">
        <v>220</v>
      </c>
      <c r="I149" s="35"/>
      <c r="J149" s="29"/>
    </row>
    <row r="150" spans="1:10" x14ac:dyDescent="0.25">
      <c r="A150" s="37">
        <v>30196</v>
      </c>
      <c r="B150" s="35" t="s">
        <v>309</v>
      </c>
      <c r="C150" s="36">
        <v>62</v>
      </c>
      <c r="D150" s="35" t="s">
        <v>325</v>
      </c>
      <c r="E150" s="37">
        <v>1</v>
      </c>
      <c r="F150" s="38">
        <v>0</v>
      </c>
      <c r="G150" s="38">
        <v>5.2</v>
      </c>
      <c r="H150" s="35" t="s">
        <v>220</v>
      </c>
      <c r="I150" s="35"/>
      <c r="J150" s="29"/>
    </row>
    <row r="151" spans="1:10" x14ac:dyDescent="0.25">
      <c r="A151" s="37">
        <v>30197</v>
      </c>
      <c r="B151" s="35" t="s">
        <v>309</v>
      </c>
      <c r="C151" s="36">
        <v>67</v>
      </c>
      <c r="D151" s="35" t="s">
        <v>326</v>
      </c>
      <c r="E151" s="37">
        <v>1</v>
      </c>
      <c r="F151" s="38">
        <v>7.7880000000000003</v>
      </c>
      <c r="G151" s="38">
        <v>16.614000000000001</v>
      </c>
      <c r="H151" s="35" t="s">
        <v>220</v>
      </c>
      <c r="I151" s="35"/>
      <c r="J151" s="29"/>
    </row>
    <row r="152" spans="1:10" x14ac:dyDescent="0.25">
      <c r="A152" s="37">
        <v>30198</v>
      </c>
      <c r="B152" s="35" t="s">
        <v>309</v>
      </c>
      <c r="C152" s="36">
        <v>69</v>
      </c>
      <c r="D152" s="35" t="s">
        <v>327</v>
      </c>
      <c r="E152" s="37">
        <v>1</v>
      </c>
      <c r="F152" s="38">
        <v>34.720999999999997</v>
      </c>
      <c r="G152" s="38">
        <v>39.887999999999998</v>
      </c>
      <c r="H152" s="35" t="s">
        <v>220</v>
      </c>
      <c r="I152" s="35"/>
      <c r="J152" s="29"/>
    </row>
    <row r="153" spans="1:10" x14ac:dyDescent="0.25">
      <c r="A153" s="37">
        <v>30199</v>
      </c>
      <c r="B153" s="35" t="s">
        <v>309</v>
      </c>
      <c r="C153" s="36">
        <v>71</v>
      </c>
      <c r="D153" s="35" t="s">
        <v>328</v>
      </c>
      <c r="E153" s="37">
        <v>1</v>
      </c>
      <c r="F153" s="38">
        <v>0</v>
      </c>
      <c r="G153" s="38">
        <v>16.154</v>
      </c>
      <c r="H153" s="35" t="s">
        <v>220</v>
      </c>
      <c r="I153" s="35"/>
      <c r="J153" s="29"/>
    </row>
    <row r="154" spans="1:10" x14ac:dyDescent="0.25">
      <c r="A154" s="37">
        <v>30383</v>
      </c>
      <c r="B154" s="35" t="s">
        <v>309</v>
      </c>
      <c r="C154" s="36">
        <v>77</v>
      </c>
      <c r="D154" s="35" t="s">
        <v>329</v>
      </c>
      <c r="E154" s="37">
        <v>1</v>
      </c>
      <c r="F154" s="38">
        <v>2.82</v>
      </c>
      <c r="G154" s="38">
        <v>4.9050000000000002</v>
      </c>
      <c r="H154" s="35" t="s">
        <v>220</v>
      </c>
      <c r="I154" s="35"/>
      <c r="J154" s="29"/>
    </row>
    <row r="155" spans="1:10" x14ac:dyDescent="0.25">
      <c r="A155" s="37">
        <v>30381</v>
      </c>
      <c r="B155" s="35" t="s">
        <v>309</v>
      </c>
      <c r="C155" s="36">
        <v>89</v>
      </c>
      <c r="D155" s="35" t="s">
        <v>330</v>
      </c>
      <c r="E155" s="37">
        <v>1</v>
      </c>
      <c r="F155" s="38">
        <v>0</v>
      </c>
      <c r="G155" s="38">
        <v>9.1</v>
      </c>
      <c r="H155" s="35" t="s">
        <v>220</v>
      </c>
      <c r="I155" s="35"/>
      <c r="J155" s="29"/>
    </row>
    <row r="156" spans="1:10" x14ac:dyDescent="0.25">
      <c r="A156" s="37">
        <v>30162</v>
      </c>
      <c r="B156" s="35" t="s">
        <v>309</v>
      </c>
      <c r="C156" s="36">
        <v>93</v>
      </c>
      <c r="D156" s="35" t="s">
        <v>331</v>
      </c>
      <c r="E156" s="37">
        <v>1</v>
      </c>
      <c r="F156" s="38">
        <v>9.64</v>
      </c>
      <c r="G156" s="38">
        <v>11.952999999999999</v>
      </c>
      <c r="H156" s="35" t="s">
        <v>220</v>
      </c>
      <c r="I156" s="35"/>
      <c r="J156" s="29"/>
    </row>
    <row r="157" spans="1:10" x14ac:dyDescent="0.25">
      <c r="A157" s="37">
        <v>30161</v>
      </c>
      <c r="B157" s="35" t="s">
        <v>309</v>
      </c>
      <c r="C157" s="36">
        <v>93</v>
      </c>
      <c r="D157" s="35" t="s">
        <v>331</v>
      </c>
      <c r="E157" s="37">
        <v>1</v>
      </c>
      <c r="F157" s="38">
        <v>11.952999999999999</v>
      </c>
      <c r="G157" s="38">
        <v>12.430999999999999</v>
      </c>
      <c r="H157" s="35" t="s">
        <v>220</v>
      </c>
      <c r="I157" s="35"/>
      <c r="J157" s="29"/>
    </row>
    <row r="158" spans="1:10" x14ac:dyDescent="0.25">
      <c r="A158" s="37">
        <v>30299</v>
      </c>
      <c r="B158" s="35" t="s">
        <v>309</v>
      </c>
      <c r="C158" s="36">
        <v>1111</v>
      </c>
      <c r="D158" s="35" t="s">
        <v>332</v>
      </c>
      <c r="E158" s="37">
        <v>1</v>
      </c>
      <c r="F158" s="38">
        <v>0</v>
      </c>
      <c r="G158" s="38">
        <v>1.0469999999999999</v>
      </c>
      <c r="H158" s="35" t="s">
        <v>220</v>
      </c>
      <c r="I158" s="35"/>
      <c r="J158" s="29"/>
    </row>
    <row r="159" spans="1:10" x14ac:dyDescent="0.25">
      <c r="A159" s="37">
        <v>30300</v>
      </c>
      <c r="B159" s="35" t="s">
        <v>309</v>
      </c>
      <c r="C159" s="36">
        <v>1146</v>
      </c>
      <c r="D159" s="35" t="s">
        <v>333</v>
      </c>
      <c r="E159" s="37">
        <v>1</v>
      </c>
      <c r="F159" s="38">
        <v>0</v>
      </c>
      <c r="G159" s="38">
        <v>5.6000000000000001E-2</v>
      </c>
      <c r="H159" s="35" t="s">
        <v>220</v>
      </c>
      <c r="I159" s="35"/>
      <c r="J159" s="29"/>
    </row>
    <row r="160" spans="1:10" x14ac:dyDescent="0.25">
      <c r="A160" s="37">
        <v>30163</v>
      </c>
      <c r="B160" s="35" t="s">
        <v>309</v>
      </c>
      <c r="C160" s="36">
        <v>1748</v>
      </c>
      <c r="D160" s="35" t="s">
        <v>334</v>
      </c>
      <c r="E160" s="37">
        <v>1</v>
      </c>
      <c r="F160" s="38">
        <v>0</v>
      </c>
      <c r="G160" s="38">
        <v>0.41099999999999998</v>
      </c>
      <c r="H160" s="35" t="s">
        <v>220</v>
      </c>
      <c r="I160" s="35"/>
      <c r="J160" s="29"/>
    </row>
    <row r="161" spans="1:10" x14ac:dyDescent="0.25">
      <c r="A161" s="37">
        <v>30301</v>
      </c>
      <c r="B161" s="35" t="s">
        <v>309</v>
      </c>
      <c r="C161" s="36">
        <v>2021</v>
      </c>
      <c r="D161" s="35" t="s">
        <v>335</v>
      </c>
      <c r="E161" s="37">
        <v>1</v>
      </c>
      <c r="F161" s="38">
        <v>0</v>
      </c>
      <c r="G161" s="38">
        <v>5.0999999999999997E-2</v>
      </c>
      <c r="H161" s="35" t="s">
        <v>220</v>
      </c>
      <c r="I161" s="35"/>
      <c r="J161" s="29"/>
    </row>
    <row r="162" spans="1:10" x14ac:dyDescent="0.25">
      <c r="A162" s="37">
        <v>30302</v>
      </c>
      <c r="B162" s="35" t="s">
        <v>309</v>
      </c>
      <c r="C162" s="36">
        <v>2022</v>
      </c>
      <c r="D162" s="35" t="s">
        <v>336</v>
      </c>
      <c r="E162" s="37">
        <v>1</v>
      </c>
      <c r="F162" s="38">
        <v>0</v>
      </c>
      <c r="G162" s="38">
        <v>0.16</v>
      </c>
      <c r="H162" s="35" t="s">
        <v>220</v>
      </c>
      <c r="I162" s="35"/>
      <c r="J162" s="29"/>
    </row>
    <row r="163" spans="1:10" x14ac:dyDescent="0.25">
      <c r="A163" s="37">
        <v>30303</v>
      </c>
      <c r="B163" s="35" t="s">
        <v>309</v>
      </c>
      <c r="C163" s="36">
        <v>2023</v>
      </c>
      <c r="D163" s="35" t="s">
        <v>337</v>
      </c>
      <c r="E163" s="37">
        <v>1</v>
      </c>
      <c r="F163" s="38">
        <v>0</v>
      </c>
      <c r="G163" s="38">
        <v>0.153</v>
      </c>
      <c r="H163" s="35" t="s">
        <v>220</v>
      </c>
      <c r="I163" s="35"/>
      <c r="J163" s="29"/>
    </row>
    <row r="164" spans="1:10" x14ac:dyDescent="0.25">
      <c r="A164" s="37">
        <v>30304</v>
      </c>
      <c r="B164" s="35" t="s">
        <v>309</v>
      </c>
      <c r="C164" s="36">
        <v>3510</v>
      </c>
      <c r="D164" s="35" t="s">
        <v>338</v>
      </c>
      <c r="E164" s="37">
        <v>1</v>
      </c>
      <c r="F164" s="38">
        <v>3.4000000000000002E-2</v>
      </c>
      <c r="G164" s="38">
        <v>0.22900000000000001</v>
      </c>
      <c r="H164" s="35" t="s">
        <v>220</v>
      </c>
      <c r="I164" s="35"/>
      <c r="J164" s="29"/>
    </row>
    <row r="165" spans="1:10" x14ac:dyDescent="0.25">
      <c r="A165" s="37">
        <v>30305</v>
      </c>
      <c r="B165" s="35" t="s">
        <v>309</v>
      </c>
      <c r="C165" s="36">
        <v>3511</v>
      </c>
      <c r="D165" s="35" t="s">
        <v>339</v>
      </c>
      <c r="E165" s="37">
        <v>1</v>
      </c>
      <c r="F165" s="38">
        <v>0</v>
      </c>
      <c r="G165" s="38">
        <v>0.64500000000000002</v>
      </c>
      <c r="H165" s="35" t="s">
        <v>220</v>
      </c>
      <c r="I165" s="35"/>
      <c r="J165" s="29"/>
    </row>
    <row r="166" spans="1:10" x14ac:dyDescent="0.25">
      <c r="A166" s="37">
        <v>30306</v>
      </c>
      <c r="B166" s="35" t="s">
        <v>309</v>
      </c>
      <c r="C166" s="36">
        <v>3572</v>
      </c>
      <c r="D166" s="35" t="s">
        <v>340</v>
      </c>
      <c r="E166" s="37">
        <v>1</v>
      </c>
      <c r="F166" s="38">
        <v>4.5999999999999999E-2</v>
      </c>
      <c r="G166" s="38">
        <v>0.158</v>
      </c>
      <c r="H166" s="35" t="s">
        <v>220</v>
      </c>
      <c r="I166" s="35"/>
      <c r="J166" s="29"/>
    </row>
    <row r="167" spans="1:10" x14ac:dyDescent="0.25">
      <c r="A167" s="37">
        <v>30307</v>
      </c>
      <c r="B167" s="35" t="s">
        <v>309</v>
      </c>
      <c r="C167" s="36">
        <v>3573</v>
      </c>
      <c r="D167" s="35" t="s">
        <v>341</v>
      </c>
      <c r="E167" s="37">
        <v>1</v>
      </c>
      <c r="F167" s="38">
        <v>0</v>
      </c>
      <c r="G167" s="38">
        <v>2.9000000000000001E-2</v>
      </c>
      <c r="H167" s="35" t="s">
        <v>220</v>
      </c>
      <c r="I167" s="35"/>
      <c r="J167" s="29"/>
    </row>
    <row r="168" spans="1:10" x14ac:dyDescent="0.25">
      <c r="A168" s="37">
        <v>30308</v>
      </c>
      <c r="B168" s="35" t="s">
        <v>309</v>
      </c>
      <c r="C168" s="36">
        <v>3818</v>
      </c>
      <c r="D168" s="35" t="s">
        <v>342</v>
      </c>
      <c r="E168" s="37">
        <v>1</v>
      </c>
      <c r="F168" s="38">
        <v>0</v>
      </c>
      <c r="G168" s="38">
        <v>0.3</v>
      </c>
      <c r="H168" s="35" t="s">
        <v>220</v>
      </c>
      <c r="I168" s="35"/>
      <c r="J168" s="29"/>
    </row>
    <row r="169" spans="1:10" x14ac:dyDescent="0.25">
      <c r="A169" s="37">
        <v>30309</v>
      </c>
      <c r="B169" s="35" t="s">
        <v>309</v>
      </c>
      <c r="C169" s="36">
        <v>11109</v>
      </c>
      <c r="D169" s="35" t="s">
        <v>343</v>
      </c>
      <c r="E169" s="37">
        <v>1</v>
      </c>
      <c r="F169" s="38">
        <v>5.5E-2</v>
      </c>
      <c r="G169" s="38">
        <v>2.52</v>
      </c>
      <c r="H169" s="35" t="s">
        <v>220</v>
      </c>
      <c r="I169" s="35"/>
      <c r="J169" s="29"/>
    </row>
    <row r="170" spans="1:10" x14ac:dyDescent="0.25">
      <c r="A170" s="37">
        <v>30310</v>
      </c>
      <c r="B170" s="35" t="s">
        <v>309</v>
      </c>
      <c r="C170" s="36">
        <v>11114</v>
      </c>
      <c r="D170" s="35" t="s">
        <v>344</v>
      </c>
      <c r="E170" s="37">
        <v>1</v>
      </c>
      <c r="F170" s="38">
        <v>0.95899999999999996</v>
      </c>
      <c r="G170" s="38">
        <v>5.6719999999999997</v>
      </c>
      <c r="H170" s="35" t="s">
        <v>220</v>
      </c>
      <c r="I170" s="35"/>
      <c r="J170" s="29"/>
    </row>
    <row r="171" spans="1:10" x14ac:dyDescent="0.25">
      <c r="A171" s="37">
        <v>30311</v>
      </c>
      <c r="B171" s="35" t="s">
        <v>309</v>
      </c>
      <c r="C171" s="36">
        <v>11114</v>
      </c>
      <c r="D171" s="35" t="s">
        <v>344</v>
      </c>
      <c r="E171" s="37">
        <v>1</v>
      </c>
      <c r="F171" s="38">
        <v>6.0110000000000001</v>
      </c>
      <c r="G171" s="38">
        <v>8.3469999999999995</v>
      </c>
      <c r="H171" s="35" t="s">
        <v>220</v>
      </c>
      <c r="I171" s="35"/>
      <c r="J171" s="29"/>
    </row>
    <row r="172" spans="1:10" x14ac:dyDescent="0.25">
      <c r="A172" s="37">
        <v>30312</v>
      </c>
      <c r="B172" s="35" t="s">
        <v>309</v>
      </c>
      <c r="C172" s="36">
        <v>11122</v>
      </c>
      <c r="D172" s="35" t="s">
        <v>345</v>
      </c>
      <c r="E172" s="37">
        <v>1</v>
      </c>
      <c r="F172" s="38">
        <v>3.6999999999999998E-2</v>
      </c>
      <c r="G172" s="38">
        <v>2.0289999999999999</v>
      </c>
      <c r="H172" s="35" t="s">
        <v>220</v>
      </c>
      <c r="I172" s="35"/>
      <c r="J172" s="29"/>
    </row>
    <row r="173" spans="1:10" x14ac:dyDescent="0.25">
      <c r="A173" s="37">
        <v>30313</v>
      </c>
      <c r="B173" s="35" t="s">
        <v>309</v>
      </c>
      <c r="C173" s="36">
        <v>11124</v>
      </c>
      <c r="D173" s="35" t="s">
        <v>346</v>
      </c>
      <c r="E173" s="37">
        <v>1</v>
      </c>
      <c r="F173" s="38">
        <v>0</v>
      </c>
      <c r="G173" s="38">
        <v>10.06</v>
      </c>
      <c r="H173" s="35" t="s">
        <v>220</v>
      </c>
      <c r="I173" s="35"/>
      <c r="J173" s="29"/>
    </row>
    <row r="174" spans="1:10" x14ac:dyDescent="0.25">
      <c r="A174" s="37">
        <v>30165</v>
      </c>
      <c r="B174" s="35" t="s">
        <v>309</v>
      </c>
      <c r="C174" s="36">
        <v>11125</v>
      </c>
      <c r="D174" s="35" t="s">
        <v>347</v>
      </c>
      <c r="E174" s="37">
        <v>1</v>
      </c>
      <c r="F174" s="38">
        <v>19</v>
      </c>
      <c r="G174" s="38">
        <v>23.981000000000002</v>
      </c>
      <c r="H174" s="35" t="s">
        <v>220</v>
      </c>
      <c r="I174" s="35"/>
      <c r="J174" s="29"/>
    </row>
    <row r="175" spans="1:10" x14ac:dyDescent="0.25">
      <c r="A175" s="37">
        <v>30164</v>
      </c>
      <c r="B175" s="35" t="s">
        <v>309</v>
      </c>
      <c r="C175" s="36">
        <v>11125</v>
      </c>
      <c r="D175" s="35" t="s">
        <v>347</v>
      </c>
      <c r="E175" s="37">
        <v>1</v>
      </c>
      <c r="F175" s="38">
        <v>28.263999999999999</v>
      </c>
      <c r="G175" s="38">
        <v>28.946999999999999</v>
      </c>
      <c r="H175" s="35" t="s">
        <v>220</v>
      </c>
      <c r="I175" s="35"/>
      <c r="J175" s="29"/>
    </row>
    <row r="176" spans="1:10" x14ac:dyDescent="0.25">
      <c r="A176" s="37">
        <v>30314</v>
      </c>
      <c r="B176" s="35" t="s">
        <v>309</v>
      </c>
      <c r="C176" s="36">
        <v>11129</v>
      </c>
      <c r="D176" s="35" t="s">
        <v>348</v>
      </c>
      <c r="E176" s="37">
        <v>1</v>
      </c>
      <c r="F176" s="38">
        <v>0</v>
      </c>
      <c r="G176" s="38">
        <v>5.3999999999999999E-2</v>
      </c>
      <c r="H176" s="35" t="s">
        <v>220</v>
      </c>
      <c r="I176" s="35"/>
      <c r="J176" s="29"/>
    </row>
    <row r="177" spans="1:10" x14ac:dyDescent="0.25">
      <c r="A177" s="37">
        <v>30315</v>
      </c>
      <c r="B177" s="35" t="s">
        <v>309</v>
      </c>
      <c r="C177" s="36">
        <v>11162</v>
      </c>
      <c r="D177" s="35" t="s">
        <v>349</v>
      </c>
      <c r="E177" s="37">
        <v>1</v>
      </c>
      <c r="F177" s="38">
        <v>2.8340000000000001</v>
      </c>
      <c r="G177" s="38">
        <v>6.585</v>
      </c>
      <c r="H177" s="35" t="s">
        <v>220</v>
      </c>
      <c r="I177" s="35"/>
      <c r="J177" s="29"/>
    </row>
    <row r="178" spans="1:10" x14ac:dyDescent="0.25">
      <c r="A178" s="37">
        <v>30316</v>
      </c>
      <c r="B178" s="35" t="s">
        <v>309</v>
      </c>
      <c r="C178" s="36">
        <v>11165</v>
      </c>
      <c r="D178" s="35" t="s">
        <v>350</v>
      </c>
      <c r="E178" s="37">
        <v>1</v>
      </c>
      <c r="F178" s="38">
        <v>3.5470000000000002</v>
      </c>
      <c r="G178" s="38">
        <v>3.61</v>
      </c>
      <c r="H178" s="35" t="s">
        <v>220</v>
      </c>
      <c r="I178" s="35"/>
      <c r="J178" s="29"/>
    </row>
    <row r="179" spans="1:10" x14ac:dyDescent="0.25">
      <c r="A179" s="37">
        <v>30317</v>
      </c>
      <c r="B179" s="35" t="s">
        <v>309</v>
      </c>
      <c r="C179" s="36">
        <v>11166</v>
      </c>
      <c r="D179" s="35" t="s">
        <v>351</v>
      </c>
      <c r="E179" s="37">
        <v>1</v>
      </c>
      <c r="F179" s="38">
        <v>0</v>
      </c>
      <c r="G179" s="38">
        <v>1.8140000000000001</v>
      </c>
      <c r="H179" s="35" t="s">
        <v>220</v>
      </c>
      <c r="I179" s="35"/>
      <c r="J179" s="29"/>
    </row>
    <row r="180" spans="1:10" x14ac:dyDescent="0.25">
      <c r="A180" s="37">
        <v>30318</v>
      </c>
      <c r="B180" s="35" t="s">
        <v>309</v>
      </c>
      <c r="C180" s="36">
        <v>11174</v>
      </c>
      <c r="D180" s="35" t="s">
        <v>352</v>
      </c>
      <c r="E180" s="37">
        <v>1</v>
      </c>
      <c r="F180" s="38">
        <v>3.0249999999999999</v>
      </c>
      <c r="G180" s="38">
        <v>14.98</v>
      </c>
      <c r="H180" s="35" t="s">
        <v>220</v>
      </c>
      <c r="I180" s="35"/>
      <c r="J180" s="29"/>
    </row>
    <row r="181" spans="1:10" x14ac:dyDescent="0.25">
      <c r="A181" s="37">
        <v>30319</v>
      </c>
      <c r="B181" s="35" t="s">
        <v>309</v>
      </c>
      <c r="C181" s="36">
        <v>11185</v>
      </c>
      <c r="D181" s="35" t="s">
        <v>302</v>
      </c>
      <c r="E181" s="37">
        <v>1</v>
      </c>
      <c r="F181" s="38">
        <v>4.4950000000000001</v>
      </c>
      <c r="G181" s="38">
        <v>6.71</v>
      </c>
      <c r="H181" s="35" t="s">
        <v>220</v>
      </c>
      <c r="I181" s="35"/>
      <c r="J181" s="29"/>
    </row>
    <row r="182" spans="1:10" x14ac:dyDescent="0.25">
      <c r="A182" s="37">
        <v>30320</v>
      </c>
      <c r="B182" s="35" t="s">
        <v>309</v>
      </c>
      <c r="C182" s="36">
        <v>11186</v>
      </c>
      <c r="D182" s="35" t="s">
        <v>353</v>
      </c>
      <c r="E182" s="37">
        <v>1</v>
      </c>
      <c r="F182" s="38">
        <v>3.36</v>
      </c>
      <c r="G182" s="38">
        <v>4.09</v>
      </c>
      <c r="H182" s="35" t="s">
        <v>220</v>
      </c>
      <c r="I182" s="35"/>
      <c r="J182" s="29"/>
    </row>
    <row r="183" spans="1:10" x14ac:dyDescent="0.25">
      <c r="A183" s="37">
        <v>30321</v>
      </c>
      <c r="B183" s="35" t="s">
        <v>309</v>
      </c>
      <c r="C183" s="36">
        <v>11230</v>
      </c>
      <c r="D183" s="35" t="s">
        <v>354</v>
      </c>
      <c r="E183" s="37">
        <v>1</v>
      </c>
      <c r="F183" s="38">
        <v>0</v>
      </c>
      <c r="G183" s="38">
        <v>3</v>
      </c>
      <c r="H183" s="35" t="s">
        <v>220</v>
      </c>
      <c r="I183" s="35"/>
      <c r="J183" s="29"/>
    </row>
    <row r="184" spans="1:10" x14ac:dyDescent="0.25">
      <c r="A184" s="37">
        <v>30322</v>
      </c>
      <c r="B184" s="35" t="s">
        <v>309</v>
      </c>
      <c r="C184" s="36">
        <v>11230</v>
      </c>
      <c r="D184" s="35" t="s">
        <v>354</v>
      </c>
      <c r="E184" s="37">
        <v>1</v>
      </c>
      <c r="F184" s="38">
        <v>6.58</v>
      </c>
      <c r="G184" s="38">
        <v>11.487</v>
      </c>
      <c r="H184" s="35" t="s">
        <v>220</v>
      </c>
      <c r="I184" s="35"/>
      <c r="J184" s="29"/>
    </row>
    <row r="185" spans="1:10" x14ac:dyDescent="0.25">
      <c r="A185" s="37">
        <v>30323</v>
      </c>
      <c r="B185" s="35" t="s">
        <v>309</v>
      </c>
      <c r="C185" s="36">
        <v>11242</v>
      </c>
      <c r="D185" s="35" t="s">
        <v>355</v>
      </c>
      <c r="E185" s="37">
        <v>1</v>
      </c>
      <c r="F185" s="38">
        <v>0</v>
      </c>
      <c r="G185" s="38">
        <v>2.59</v>
      </c>
      <c r="H185" s="35" t="s">
        <v>220</v>
      </c>
      <c r="I185" s="35"/>
      <c r="J185" s="29"/>
    </row>
    <row r="186" spans="1:10" x14ac:dyDescent="0.25">
      <c r="A186" s="37">
        <v>30324</v>
      </c>
      <c r="B186" s="35" t="s">
        <v>309</v>
      </c>
      <c r="C186" s="36">
        <v>11247</v>
      </c>
      <c r="D186" s="35" t="s">
        <v>356</v>
      </c>
      <c r="E186" s="37">
        <v>1</v>
      </c>
      <c r="F186" s="38">
        <v>0.27100000000000002</v>
      </c>
      <c r="G186" s="38">
        <v>4.12</v>
      </c>
      <c r="H186" s="35" t="s">
        <v>220</v>
      </c>
      <c r="I186" s="35"/>
      <c r="J186" s="29"/>
    </row>
    <row r="187" spans="1:10" x14ac:dyDescent="0.25">
      <c r="A187" s="37">
        <v>30325</v>
      </c>
      <c r="B187" s="35" t="s">
        <v>309</v>
      </c>
      <c r="C187" s="36">
        <v>11252</v>
      </c>
      <c r="D187" s="35" t="s">
        <v>357</v>
      </c>
      <c r="E187" s="37">
        <v>1</v>
      </c>
      <c r="F187" s="38">
        <v>0</v>
      </c>
      <c r="G187" s="38">
        <v>3.08</v>
      </c>
      <c r="H187" s="35" t="s">
        <v>220</v>
      </c>
      <c r="I187" s="35"/>
      <c r="J187" s="29"/>
    </row>
    <row r="188" spans="1:10" x14ac:dyDescent="0.25">
      <c r="A188" s="37">
        <v>30326</v>
      </c>
      <c r="B188" s="35" t="s">
        <v>309</v>
      </c>
      <c r="C188" s="36">
        <v>11312</v>
      </c>
      <c r="D188" s="35" t="s">
        <v>358</v>
      </c>
      <c r="E188" s="37">
        <v>1</v>
      </c>
      <c r="F188" s="38">
        <v>2.5000000000000001E-2</v>
      </c>
      <c r="G188" s="38">
        <v>0.29099999999999998</v>
      </c>
      <c r="H188" s="35" t="s">
        <v>220</v>
      </c>
      <c r="I188" s="35"/>
      <c r="J188" s="29"/>
    </row>
    <row r="189" spans="1:10" x14ac:dyDescent="0.25">
      <c r="A189" s="37">
        <v>30327</v>
      </c>
      <c r="B189" s="35" t="s">
        <v>309</v>
      </c>
      <c r="C189" s="36">
        <v>11317</v>
      </c>
      <c r="D189" s="35" t="s">
        <v>359</v>
      </c>
      <c r="E189" s="37">
        <v>1</v>
      </c>
      <c r="F189" s="38">
        <v>0</v>
      </c>
      <c r="G189" s="38">
        <v>0.14000000000000001</v>
      </c>
      <c r="H189" s="35" t="s">
        <v>220</v>
      </c>
      <c r="I189" s="35"/>
      <c r="J189" s="29"/>
    </row>
    <row r="190" spans="1:10" x14ac:dyDescent="0.25">
      <c r="A190" s="37">
        <v>30147</v>
      </c>
      <c r="B190" s="35" t="s">
        <v>309</v>
      </c>
      <c r="C190" s="36">
        <v>11370</v>
      </c>
      <c r="D190" s="35" t="s">
        <v>360</v>
      </c>
      <c r="E190" s="37">
        <v>1</v>
      </c>
      <c r="F190" s="38">
        <v>1.4770000000000001</v>
      </c>
      <c r="G190" s="38">
        <v>9.0069999999999997</v>
      </c>
      <c r="H190" s="35" t="s">
        <v>220</v>
      </c>
      <c r="I190" s="35"/>
      <c r="J190" s="29"/>
    </row>
    <row r="191" spans="1:10" x14ac:dyDescent="0.25">
      <c r="A191" s="37">
        <v>30328</v>
      </c>
      <c r="B191" s="35" t="s">
        <v>309</v>
      </c>
      <c r="C191" s="36">
        <v>11403</v>
      </c>
      <c r="D191" s="35" t="s">
        <v>361</v>
      </c>
      <c r="E191" s="37">
        <v>1</v>
      </c>
      <c r="F191" s="38">
        <v>3.7999999999999999E-2</v>
      </c>
      <c r="G191" s="38">
        <v>1.5309999999999999</v>
      </c>
      <c r="H191" s="35" t="s">
        <v>220</v>
      </c>
      <c r="I191" s="35"/>
      <c r="J191" s="29"/>
    </row>
    <row r="192" spans="1:10" x14ac:dyDescent="0.25">
      <c r="A192" s="37">
        <v>30166</v>
      </c>
      <c r="B192" s="35" t="s">
        <v>309</v>
      </c>
      <c r="C192" s="36">
        <v>13101</v>
      </c>
      <c r="D192" s="35" t="s">
        <v>362</v>
      </c>
      <c r="E192" s="37">
        <v>1</v>
      </c>
      <c r="F192" s="38">
        <v>3.0750000000000002</v>
      </c>
      <c r="G192" s="38">
        <v>9.234</v>
      </c>
      <c r="H192" s="35" t="s">
        <v>220</v>
      </c>
      <c r="I192" s="35"/>
      <c r="J192" s="29"/>
    </row>
    <row r="193" spans="1:10" x14ac:dyDescent="0.25">
      <c r="A193" s="37">
        <v>30167</v>
      </c>
      <c r="B193" s="35" t="s">
        <v>309</v>
      </c>
      <c r="C193" s="36">
        <v>13103</v>
      </c>
      <c r="D193" s="35" t="s">
        <v>363</v>
      </c>
      <c r="E193" s="37">
        <v>1</v>
      </c>
      <c r="F193" s="38">
        <v>7.29</v>
      </c>
      <c r="G193" s="38">
        <v>12.199</v>
      </c>
      <c r="H193" s="35" t="s">
        <v>220</v>
      </c>
      <c r="I193" s="35"/>
      <c r="J193" s="29"/>
    </row>
    <row r="194" spans="1:10" x14ac:dyDescent="0.25">
      <c r="A194" s="37">
        <v>30143</v>
      </c>
      <c r="B194" s="35" t="s">
        <v>309</v>
      </c>
      <c r="C194" s="36">
        <v>13106</v>
      </c>
      <c r="D194" s="35" t="s">
        <v>364</v>
      </c>
      <c r="E194" s="37">
        <v>1</v>
      </c>
      <c r="F194" s="38">
        <v>0.5</v>
      </c>
      <c r="G194" s="38">
        <v>2.7149999999999999</v>
      </c>
      <c r="H194" s="35" t="s">
        <v>220</v>
      </c>
      <c r="I194" s="35"/>
      <c r="J194" s="29"/>
    </row>
    <row r="195" spans="1:10" x14ac:dyDescent="0.25">
      <c r="A195" s="37">
        <v>30168</v>
      </c>
      <c r="B195" s="35" t="s">
        <v>309</v>
      </c>
      <c r="C195" s="36">
        <v>13112</v>
      </c>
      <c r="D195" s="35" t="s">
        <v>365</v>
      </c>
      <c r="E195" s="37">
        <v>1</v>
      </c>
      <c r="F195" s="38">
        <v>0.03</v>
      </c>
      <c r="G195" s="38">
        <v>6.3440000000000003</v>
      </c>
      <c r="H195" s="35" t="s">
        <v>220</v>
      </c>
      <c r="I195" s="35"/>
      <c r="J195" s="29"/>
    </row>
    <row r="196" spans="1:10" x14ac:dyDescent="0.25">
      <c r="A196" s="37">
        <v>30169</v>
      </c>
      <c r="B196" s="35" t="s">
        <v>309</v>
      </c>
      <c r="C196" s="36">
        <v>13126</v>
      </c>
      <c r="D196" s="35" t="s">
        <v>366</v>
      </c>
      <c r="E196" s="37">
        <v>1</v>
      </c>
      <c r="F196" s="38">
        <v>9.9819999999999993</v>
      </c>
      <c r="G196" s="38">
        <v>11.084</v>
      </c>
      <c r="H196" s="35" t="s">
        <v>220</v>
      </c>
      <c r="I196" s="35"/>
      <c r="J196" s="29"/>
    </row>
    <row r="197" spans="1:10" x14ac:dyDescent="0.25">
      <c r="A197" s="37">
        <v>30170</v>
      </c>
      <c r="B197" s="35" t="s">
        <v>309</v>
      </c>
      <c r="C197" s="36">
        <v>13126</v>
      </c>
      <c r="D197" s="35" t="s">
        <v>366</v>
      </c>
      <c r="E197" s="37">
        <v>1</v>
      </c>
      <c r="F197" s="38">
        <v>12.218999999999999</v>
      </c>
      <c r="G197" s="38">
        <v>14.595000000000001</v>
      </c>
      <c r="H197" s="35" t="s">
        <v>220</v>
      </c>
      <c r="I197" s="35"/>
      <c r="J197" s="29"/>
    </row>
    <row r="198" spans="1:10" x14ac:dyDescent="0.25">
      <c r="A198" s="37">
        <v>30171</v>
      </c>
      <c r="B198" s="35" t="s">
        <v>309</v>
      </c>
      <c r="C198" s="36">
        <v>13209</v>
      </c>
      <c r="D198" s="35" t="s">
        <v>367</v>
      </c>
      <c r="E198" s="37">
        <v>1</v>
      </c>
      <c r="F198" s="38">
        <v>0</v>
      </c>
      <c r="G198" s="38">
        <v>3.8159999999999998</v>
      </c>
      <c r="H198" s="35" t="s">
        <v>220</v>
      </c>
      <c r="I198" s="35"/>
      <c r="J198" s="29"/>
    </row>
    <row r="199" spans="1:10" x14ac:dyDescent="0.25">
      <c r="A199" s="37">
        <v>30264</v>
      </c>
      <c r="B199" s="35" t="s">
        <v>309</v>
      </c>
      <c r="C199" s="36">
        <v>14103</v>
      </c>
      <c r="D199" s="35" t="s">
        <v>368</v>
      </c>
      <c r="E199" s="37">
        <v>1</v>
      </c>
      <c r="F199" s="38">
        <v>8.8409999999999993</v>
      </c>
      <c r="G199" s="38">
        <v>13.852</v>
      </c>
      <c r="H199" s="35" t="s">
        <v>220</v>
      </c>
      <c r="I199" s="35"/>
      <c r="J199" s="29"/>
    </row>
    <row r="200" spans="1:10" x14ac:dyDescent="0.25">
      <c r="A200" s="37">
        <v>30200</v>
      </c>
      <c r="B200" s="35" t="s">
        <v>309</v>
      </c>
      <c r="C200" s="36">
        <v>14112</v>
      </c>
      <c r="D200" s="35" t="s">
        <v>369</v>
      </c>
      <c r="E200" s="37">
        <v>1</v>
      </c>
      <c r="F200" s="38">
        <v>14.186999999999999</v>
      </c>
      <c r="G200" s="38">
        <v>17.829000000000001</v>
      </c>
      <c r="H200" s="35" t="s">
        <v>220</v>
      </c>
      <c r="I200" s="35"/>
      <c r="J200" s="29"/>
    </row>
    <row r="201" spans="1:10" x14ac:dyDescent="0.25">
      <c r="A201" s="37">
        <v>30201</v>
      </c>
      <c r="B201" s="35" t="s">
        <v>309</v>
      </c>
      <c r="C201" s="36">
        <v>14135</v>
      </c>
      <c r="D201" s="35" t="s">
        <v>370</v>
      </c>
      <c r="E201" s="37">
        <v>1</v>
      </c>
      <c r="F201" s="38">
        <v>0</v>
      </c>
      <c r="G201" s="38">
        <v>0.76300000000000001</v>
      </c>
      <c r="H201" s="35" t="s">
        <v>220</v>
      </c>
      <c r="I201" s="35"/>
      <c r="J201" s="29"/>
    </row>
    <row r="202" spans="1:10" x14ac:dyDescent="0.25">
      <c r="A202" s="37">
        <v>30202</v>
      </c>
      <c r="B202" s="35" t="s">
        <v>309</v>
      </c>
      <c r="C202" s="36">
        <v>14137</v>
      </c>
      <c r="D202" s="35" t="s">
        <v>371</v>
      </c>
      <c r="E202" s="37">
        <v>1</v>
      </c>
      <c r="F202" s="38">
        <v>0.35299999999999998</v>
      </c>
      <c r="G202" s="38">
        <v>6.742</v>
      </c>
      <c r="H202" s="35" t="s">
        <v>220</v>
      </c>
      <c r="I202" s="35"/>
      <c r="J202" s="29"/>
    </row>
    <row r="203" spans="1:10" x14ac:dyDescent="0.25">
      <c r="A203" s="37">
        <v>30203</v>
      </c>
      <c r="B203" s="35" t="s">
        <v>309</v>
      </c>
      <c r="C203" s="36">
        <v>14137</v>
      </c>
      <c r="D203" s="35" t="s">
        <v>371</v>
      </c>
      <c r="E203" s="37">
        <v>1</v>
      </c>
      <c r="F203" s="38">
        <v>6.742</v>
      </c>
      <c r="G203" s="38">
        <v>12.756</v>
      </c>
      <c r="H203" s="35" t="s">
        <v>220</v>
      </c>
      <c r="I203" s="35"/>
      <c r="J203" s="29"/>
    </row>
    <row r="204" spans="1:10" x14ac:dyDescent="0.25">
      <c r="A204" s="37">
        <v>30204</v>
      </c>
      <c r="B204" s="35" t="s">
        <v>309</v>
      </c>
      <c r="C204" s="36">
        <v>14142</v>
      </c>
      <c r="D204" s="35" t="s">
        <v>372</v>
      </c>
      <c r="E204" s="37">
        <v>1</v>
      </c>
      <c r="F204" s="38">
        <v>0.34399999999999997</v>
      </c>
      <c r="G204" s="38">
        <v>0.99</v>
      </c>
      <c r="H204" s="35" t="s">
        <v>220</v>
      </c>
      <c r="I204" s="35"/>
      <c r="J204" s="29"/>
    </row>
    <row r="205" spans="1:10" x14ac:dyDescent="0.25">
      <c r="A205" s="37">
        <v>30205</v>
      </c>
      <c r="B205" s="35" t="s">
        <v>309</v>
      </c>
      <c r="C205" s="36">
        <v>14145</v>
      </c>
      <c r="D205" s="35" t="s">
        <v>373</v>
      </c>
      <c r="E205" s="37">
        <v>1</v>
      </c>
      <c r="F205" s="38">
        <v>11.173</v>
      </c>
      <c r="G205" s="38">
        <v>13.212</v>
      </c>
      <c r="H205" s="35" t="s">
        <v>220</v>
      </c>
      <c r="I205" s="35"/>
      <c r="J205" s="29"/>
    </row>
    <row r="206" spans="1:10" x14ac:dyDescent="0.25">
      <c r="A206" s="37">
        <v>30206</v>
      </c>
      <c r="B206" s="35" t="s">
        <v>309</v>
      </c>
      <c r="C206" s="36">
        <v>14145</v>
      </c>
      <c r="D206" s="35" t="s">
        <v>373</v>
      </c>
      <c r="E206" s="37">
        <v>1</v>
      </c>
      <c r="F206" s="38">
        <v>13.212</v>
      </c>
      <c r="G206" s="38">
        <v>13.552</v>
      </c>
      <c r="H206" s="35" t="s">
        <v>220</v>
      </c>
      <c r="I206" s="35"/>
      <c r="J206" s="29"/>
    </row>
    <row r="207" spans="1:10" x14ac:dyDescent="0.25">
      <c r="A207" s="37">
        <v>30207</v>
      </c>
      <c r="B207" s="35" t="s">
        <v>309</v>
      </c>
      <c r="C207" s="36">
        <v>14151</v>
      </c>
      <c r="D207" s="35" t="s">
        <v>374</v>
      </c>
      <c r="E207" s="37">
        <v>1</v>
      </c>
      <c r="F207" s="38">
        <v>0</v>
      </c>
      <c r="G207" s="38">
        <v>0.95199999999999996</v>
      </c>
      <c r="H207" s="35" t="s">
        <v>220</v>
      </c>
      <c r="I207" s="35"/>
      <c r="J207" s="29"/>
    </row>
    <row r="208" spans="1:10" x14ac:dyDescent="0.25">
      <c r="A208" s="37">
        <v>30208</v>
      </c>
      <c r="B208" s="35" t="s">
        <v>309</v>
      </c>
      <c r="C208" s="36">
        <v>14160</v>
      </c>
      <c r="D208" s="35" t="s">
        <v>375</v>
      </c>
      <c r="E208" s="37">
        <v>1</v>
      </c>
      <c r="F208" s="38">
        <v>0.622</v>
      </c>
      <c r="G208" s="38">
        <v>2.3580000000000001</v>
      </c>
      <c r="H208" s="35" t="s">
        <v>220</v>
      </c>
      <c r="I208" s="35"/>
      <c r="J208" s="29"/>
    </row>
    <row r="209" spans="1:10" x14ac:dyDescent="0.25">
      <c r="A209" s="37">
        <v>30209</v>
      </c>
      <c r="B209" s="35" t="s">
        <v>309</v>
      </c>
      <c r="C209" s="36">
        <v>14162</v>
      </c>
      <c r="D209" s="35" t="s">
        <v>376</v>
      </c>
      <c r="E209" s="37">
        <v>1</v>
      </c>
      <c r="F209" s="38">
        <v>4.4999999999999998E-2</v>
      </c>
      <c r="G209" s="38">
        <v>4.1989999999999998</v>
      </c>
      <c r="H209" s="35" t="s">
        <v>220</v>
      </c>
      <c r="I209" s="35"/>
      <c r="J209" s="29"/>
    </row>
    <row r="210" spans="1:10" x14ac:dyDescent="0.25">
      <c r="A210" s="37">
        <v>30210</v>
      </c>
      <c r="B210" s="35" t="s">
        <v>309</v>
      </c>
      <c r="C210" s="36">
        <v>14163</v>
      </c>
      <c r="D210" s="35" t="s">
        <v>377</v>
      </c>
      <c r="E210" s="37">
        <v>1</v>
      </c>
      <c r="F210" s="38">
        <v>1.3420000000000001</v>
      </c>
      <c r="G210" s="38">
        <v>2.3210000000000002</v>
      </c>
      <c r="H210" s="35" t="s">
        <v>220</v>
      </c>
      <c r="I210" s="35"/>
      <c r="J210" s="29"/>
    </row>
    <row r="211" spans="1:10" x14ac:dyDescent="0.25">
      <c r="A211" s="37">
        <v>30211</v>
      </c>
      <c r="B211" s="35" t="s">
        <v>309</v>
      </c>
      <c r="C211" s="36">
        <v>14167</v>
      </c>
      <c r="D211" s="35" t="s">
        <v>378</v>
      </c>
      <c r="E211" s="37">
        <v>1</v>
      </c>
      <c r="F211" s="38">
        <v>0</v>
      </c>
      <c r="G211" s="38">
        <v>5.1680000000000001</v>
      </c>
      <c r="H211" s="35" t="s">
        <v>220</v>
      </c>
      <c r="I211" s="35"/>
      <c r="J211" s="29"/>
    </row>
    <row r="212" spans="1:10" x14ac:dyDescent="0.25">
      <c r="A212" s="37">
        <v>30212</v>
      </c>
      <c r="B212" s="35" t="s">
        <v>309</v>
      </c>
      <c r="C212" s="36">
        <v>14193</v>
      </c>
      <c r="D212" s="35" t="s">
        <v>379</v>
      </c>
      <c r="E212" s="37">
        <v>1</v>
      </c>
      <c r="F212" s="38">
        <v>0</v>
      </c>
      <c r="G212" s="38">
        <v>1.2729999999999999</v>
      </c>
      <c r="H212" s="35" t="s">
        <v>220</v>
      </c>
      <c r="I212" s="35"/>
      <c r="J212" s="29"/>
    </row>
    <row r="213" spans="1:10" x14ac:dyDescent="0.25">
      <c r="A213" s="37">
        <v>30213</v>
      </c>
      <c r="B213" s="35" t="s">
        <v>309</v>
      </c>
      <c r="C213" s="36">
        <v>14230</v>
      </c>
      <c r="D213" s="35" t="s">
        <v>380</v>
      </c>
      <c r="E213" s="37">
        <v>1</v>
      </c>
      <c r="F213" s="38">
        <v>0.47299999999999998</v>
      </c>
      <c r="G213" s="38">
        <v>15.238</v>
      </c>
      <c r="H213" s="35" t="s">
        <v>220</v>
      </c>
      <c r="I213" s="35"/>
      <c r="J213" s="29"/>
    </row>
    <row r="214" spans="1:10" x14ac:dyDescent="0.25">
      <c r="A214" s="37">
        <v>30172</v>
      </c>
      <c r="B214" s="35" t="s">
        <v>309</v>
      </c>
      <c r="C214" s="36">
        <v>15114</v>
      </c>
      <c r="D214" s="35" t="s">
        <v>381</v>
      </c>
      <c r="E214" s="37">
        <v>1</v>
      </c>
      <c r="F214" s="38">
        <v>0</v>
      </c>
      <c r="G214" s="38">
        <v>0.77</v>
      </c>
      <c r="H214" s="35" t="s">
        <v>220</v>
      </c>
      <c r="I214" s="35"/>
      <c r="J214" s="29"/>
    </row>
    <row r="215" spans="1:10" x14ac:dyDescent="0.25">
      <c r="A215" s="37">
        <v>30173</v>
      </c>
      <c r="B215" s="35" t="s">
        <v>309</v>
      </c>
      <c r="C215" s="36">
        <v>15114</v>
      </c>
      <c r="D215" s="35" t="s">
        <v>381</v>
      </c>
      <c r="E215" s="37">
        <v>1</v>
      </c>
      <c r="F215" s="38">
        <v>0.77</v>
      </c>
      <c r="G215" s="38">
        <v>1.6020000000000001</v>
      </c>
      <c r="H215" s="35" t="s">
        <v>220</v>
      </c>
      <c r="I215" s="35"/>
      <c r="J215" s="29"/>
    </row>
    <row r="216" spans="1:10" x14ac:dyDescent="0.25">
      <c r="A216" s="37">
        <v>30175</v>
      </c>
      <c r="B216" s="35" t="s">
        <v>309</v>
      </c>
      <c r="C216" s="36">
        <v>15124</v>
      </c>
      <c r="D216" s="35" t="s">
        <v>382</v>
      </c>
      <c r="E216" s="37">
        <v>1</v>
      </c>
      <c r="F216" s="38">
        <v>10.808</v>
      </c>
      <c r="G216" s="38">
        <v>14.394</v>
      </c>
      <c r="H216" s="35" t="s">
        <v>220</v>
      </c>
      <c r="I216" s="35"/>
      <c r="J216" s="29"/>
    </row>
    <row r="217" spans="1:10" x14ac:dyDescent="0.25">
      <c r="A217" s="37">
        <v>30174</v>
      </c>
      <c r="B217" s="35" t="s">
        <v>309</v>
      </c>
      <c r="C217" s="36">
        <v>15124</v>
      </c>
      <c r="D217" s="35" t="s">
        <v>382</v>
      </c>
      <c r="E217" s="37">
        <v>1</v>
      </c>
      <c r="F217" s="38">
        <v>25.533999999999999</v>
      </c>
      <c r="G217" s="38">
        <v>27.716999999999999</v>
      </c>
      <c r="H217" s="35" t="s">
        <v>220</v>
      </c>
      <c r="I217" s="35"/>
      <c r="J217" s="29"/>
    </row>
    <row r="218" spans="1:10" x14ac:dyDescent="0.25">
      <c r="A218" s="37">
        <v>30138</v>
      </c>
      <c r="B218" s="35" t="s">
        <v>309</v>
      </c>
      <c r="C218" s="36">
        <v>15126</v>
      </c>
      <c r="D218" s="35" t="s">
        <v>383</v>
      </c>
      <c r="E218" s="37">
        <v>1</v>
      </c>
      <c r="F218" s="38">
        <v>0</v>
      </c>
      <c r="G218" s="38">
        <v>1.5349999999999999</v>
      </c>
      <c r="H218" s="35" t="s">
        <v>220</v>
      </c>
      <c r="I218" s="35"/>
      <c r="J218" s="29"/>
    </row>
    <row r="219" spans="1:10" x14ac:dyDescent="0.25">
      <c r="A219" s="37">
        <v>30176</v>
      </c>
      <c r="B219" s="35" t="s">
        <v>309</v>
      </c>
      <c r="C219" s="36">
        <v>15126</v>
      </c>
      <c r="D219" s="35" t="s">
        <v>383</v>
      </c>
      <c r="E219" s="37">
        <v>1</v>
      </c>
      <c r="F219" s="38">
        <v>12.23</v>
      </c>
      <c r="G219" s="38">
        <v>16.783000000000001</v>
      </c>
      <c r="H219" s="35" t="s">
        <v>220</v>
      </c>
      <c r="I219" s="35"/>
      <c r="J219" s="29"/>
    </row>
    <row r="220" spans="1:10" x14ac:dyDescent="0.25">
      <c r="A220" s="37">
        <v>30141</v>
      </c>
      <c r="B220" s="35" t="s">
        <v>309</v>
      </c>
      <c r="C220" s="36">
        <v>15127</v>
      </c>
      <c r="D220" s="35" t="s">
        <v>384</v>
      </c>
      <c r="E220" s="37">
        <v>1</v>
      </c>
      <c r="F220" s="38">
        <v>5.47</v>
      </c>
      <c r="G220" s="38">
        <v>8.3000000000000007</v>
      </c>
      <c r="H220" s="35" t="s">
        <v>220</v>
      </c>
      <c r="I220" s="35"/>
      <c r="J220" s="29"/>
    </row>
    <row r="221" spans="1:10" x14ac:dyDescent="0.25">
      <c r="A221" s="37">
        <v>30177</v>
      </c>
      <c r="B221" s="35" t="s">
        <v>309</v>
      </c>
      <c r="C221" s="36">
        <v>15129</v>
      </c>
      <c r="D221" s="35" t="s">
        <v>260</v>
      </c>
      <c r="E221" s="37">
        <v>1</v>
      </c>
      <c r="F221" s="38">
        <v>0</v>
      </c>
      <c r="G221" s="38">
        <v>4.4470000000000001</v>
      </c>
      <c r="H221" s="35" t="s">
        <v>220</v>
      </c>
      <c r="I221" s="35"/>
      <c r="J221" s="29"/>
    </row>
    <row r="222" spans="1:10" x14ac:dyDescent="0.25">
      <c r="A222" s="37">
        <v>30178</v>
      </c>
      <c r="B222" s="35" t="s">
        <v>309</v>
      </c>
      <c r="C222" s="36">
        <v>15133</v>
      </c>
      <c r="D222" s="35" t="s">
        <v>385</v>
      </c>
      <c r="E222" s="37">
        <v>1</v>
      </c>
      <c r="F222" s="38">
        <v>2.31</v>
      </c>
      <c r="G222" s="38">
        <v>2.8759999999999999</v>
      </c>
      <c r="H222" s="35" t="s">
        <v>220</v>
      </c>
      <c r="I222" s="35"/>
      <c r="J222" s="29"/>
    </row>
    <row r="223" spans="1:10" x14ac:dyDescent="0.25">
      <c r="A223" s="37">
        <v>30145</v>
      </c>
      <c r="B223" s="35" t="s">
        <v>309</v>
      </c>
      <c r="C223" s="36">
        <v>15133</v>
      </c>
      <c r="D223" s="35" t="s">
        <v>385</v>
      </c>
      <c r="E223" s="37">
        <v>1</v>
      </c>
      <c r="F223" s="38">
        <v>2.8759999999999999</v>
      </c>
      <c r="G223" s="38">
        <v>3.496</v>
      </c>
      <c r="H223" s="35" t="s">
        <v>220</v>
      </c>
      <c r="I223" s="35"/>
      <c r="J223" s="29"/>
    </row>
    <row r="224" spans="1:10" x14ac:dyDescent="0.25">
      <c r="A224" s="37">
        <v>30179</v>
      </c>
      <c r="B224" s="35" t="s">
        <v>309</v>
      </c>
      <c r="C224" s="36">
        <v>15161</v>
      </c>
      <c r="D224" s="35" t="s">
        <v>386</v>
      </c>
      <c r="E224" s="37">
        <v>1</v>
      </c>
      <c r="F224" s="38">
        <v>0</v>
      </c>
      <c r="G224" s="38">
        <v>3.9009999999999998</v>
      </c>
      <c r="H224" s="35" t="s">
        <v>220</v>
      </c>
      <c r="I224" s="35"/>
      <c r="J224" s="29"/>
    </row>
    <row r="225" spans="1:10" x14ac:dyDescent="0.25">
      <c r="A225" s="37">
        <v>30214</v>
      </c>
      <c r="B225" s="35" t="s">
        <v>309</v>
      </c>
      <c r="C225" s="36">
        <v>15161</v>
      </c>
      <c r="D225" s="35" t="s">
        <v>386</v>
      </c>
      <c r="E225" s="37">
        <v>1</v>
      </c>
      <c r="F225" s="38">
        <v>19.850000000000001</v>
      </c>
      <c r="G225" s="38">
        <v>21.370999999999999</v>
      </c>
      <c r="H225" s="35" t="s">
        <v>220</v>
      </c>
      <c r="I225" s="35"/>
      <c r="J225" s="29"/>
    </row>
    <row r="226" spans="1:10" x14ac:dyDescent="0.25">
      <c r="A226" s="37">
        <v>30215</v>
      </c>
      <c r="B226" s="35" t="s">
        <v>309</v>
      </c>
      <c r="C226" s="36">
        <v>15161</v>
      </c>
      <c r="D226" s="35" t="s">
        <v>386</v>
      </c>
      <c r="E226" s="37">
        <v>1</v>
      </c>
      <c r="F226" s="38">
        <v>27.440999999999999</v>
      </c>
      <c r="G226" s="38">
        <v>30.861000000000001</v>
      </c>
      <c r="H226" s="35" t="s">
        <v>220</v>
      </c>
      <c r="I226" s="35"/>
      <c r="J226" s="29"/>
    </row>
    <row r="227" spans="1:10" x14ac:dyDescent="0.25">
      <c r="A227" s="37">
        <v>30180</v>
      </c>
      <c r="B227" s="35" t="s">
        <v>309</v>
      </c>
      <c r="C227" s="36">
        <v>15162</v>
      </c>
      <c r="D227" s="35" t="s">
        <v>387</v>
      </c>
      <c r="E227" s="37">
        <v>1</v>
      </c>
      <c r="F227" s="38">
        <v>1.8260000000000001</v>
      </c>
      <c r="G227" s="38">
        <v>15.292</v>
      </c>
      <c r="H227" s="35" t="s">
        <v>220</v>
      </c>
      <c r="I227" s="35"/>
      <c r="J227" s="29"/>
    </row>
    <row r="228" spans="1:10" x14ac:dyDescent="0.25">
      <c r="A228" s="37">
        <v>30181</v>
      </c>
      <c r="B228" s="35" t="s">
        <v>309</v>
      </c>
      <c r="C228" s="36">
        <v>15201</v>
      </c>
      <c r="D228" s="35" t="s">
        <v>388</v>
      </c>
      <c r="E228" s="37">
        <v>1</v>
      </c>
      <c r="F228" s="38">
        <v>0</v>
      </c>
      <c r="G228" s="38">
        <v>1.6419999999999999</v>
      </c>
      <c r="H228" s="35" t="s">
        <v>220</v>
      </c>
      <c r="I228" s="35"/>
      <c r="J228" s="29"/>
    </row>
    <row r="229" spans="1:10" x14ac:dyDescent="0.25">
      <c r="A229" s="37">
        <v>30265</v>
      </c>
      <c r="B229" s="35" t="s">
        <v>309</v>
      </c>
      <c r="C229" s="36">
        <v>16103</v>
      </c>
      <c r="D229" s="35" t="s">
        <v>389</v>
      </c>
      <c r="E229" s="37">
        <v>1</v>
      </c>
      <c r="F229" s="38">
        <v>0</v>
      </c>
      <c r="G229" s="38">
        <v>3.0649999999999999</v>
      </c>
      <c r="H229" s="35" t="s">
        <v>220</v>
      </c>
      <c r="I229" s="35"/>
      <c r="J229" s="29"/>
    </row>
    <row r="230" spans="1:10" x14ac:dyDescent="0.25">
      <c r="A230" s="37">
        <v>30266</v>
      </c>
      <c r="B230" s="35" t="s">
        <v>309</v>
      </c>
      <c r="C230" s="36">
        <v>16103</v>
      </c>
      <c r="D230" s="35" t="s">
        <v>389</v>
      </c>
      <c r="E230" s="37">
        <v>1</v>
      </c>
      <c r="F230" s="38">
        <v>11.2</v>
      </c>
      <c r="G230" s="38">
        <v>13.787000000000001</v>
      </c>
      <c r="H230" s="35" t="s">
        <v>220</v>
      </c>
      <c r="I230" s="35"/>
      <c r="J230" s="29"/>
    </row>
    <row r="231" spans="1:10" x14ac:dyDescent="0.25">
      <c r="A231" s="37">
        <v>30267</v>
      </c>
      <c r="B231" s="35" t="s">
        <v>309</v>
      </c>
      <c r="C231" s="36">
        <v>16110</v>
      </c>
      <c r="D231" s="35" t="s">
        <v>390</v>
      </c>
      <c r="E231" s="37">
        <v>1</v>
      </c>
      <c r="F231" s="38">
        <v>0</v>
      </c>
      <c r="G231" s="38">
        <v>5.7640000000000002</v>
      </c>
      <c r="H231" s="35" t="s">
        <v>220</v>
      </c>
      <c r="I231" s="35"/>
      <c r="J231" s="29"/>
    </row>
    <row r="232" spans="1:10" x14ac:dyDescent="0.25">
      <c r="A232" s="37">
        <v>30268</v>
      </c>
      <c r="B232" s="35" t="s">
        <v>309</v>
      </c>
      <c r="C232" s="36">
        <v>16113</v>
      </c>
      <c r="D232" s="35" t="s">
        <v>391</v>
      </c>
      <c r="E232" s="37">
        <v>1</v>
      </c>
      <c r="F232" s="38">
        <v>0</v>
      </c>
      <c r="G232" s="38">
        <v>7.8860000000000001</v>
      </c>
      <c r="H232" s="35" t="s">
        <v>220</v>
      </c>
      <c r="I232" s="35"/>
      <c r="J232" s="29"/>
    </row>
    <row r="233" spans="1:10" x14ac:dyDescent="0.25">
      <c r="A233" s="37">
        <v>30269</v>
      </c>
      <c r="B233" s="35" t="s">
        <v>309</v>
      </c>
      <c r="C233" s="36">
        <v>16114</v>
      </c>
      <c r="D233" s="35" t="s">
        <v>392</v>
      </c>
      <c r="E233" s="37">
        <v>1</v>
      </c>
      <c r="F233" s="38">
        <v>0</v>
      </c>
      <c r="G233" s="38">
        <v>5.16</v>
      </c>
      <c r="H233" s="35" t="s">
        <v>220</v>
      </c>
      <c r="I233" s="35"/>
      <c r="J233" s="29"/>
    </row>
    <row r="234" spans="1:10" x14ac:dyDescent="0.25">
      <c r="A234" s="37">
        <v>30384</v>
      </c>
      <c r="B234" s="35" t="s">
        <v>309</v>
      </c>
      <c r="C234" s="36">
        <v>16125</v>
      </c>
      <c r="D234" s="35" t="s">
        <v>393</v>
      </c>
      <c r="E234" s="37">
        <v>1</v>
      </c>
      <c r="F234" s="38">
        <v>0</v>
      </c>
      <c r="G234" s="38">
        <v>4.0469999999999997</v>
      </c>
      <c r="H234" s="35" t="s">
        <v>220</v>
      </c>
      <c r="I234" s="35"/>
      <c r="J234" s="29"/>
    </row>
    <row r="235" spans="1:10" x14ac:dyDescent="0.25">
      <c r="A235" s="37">
        <v>30385</v>
      </c>
      <c r="B235" s="35" t="s">
        <v>309</v>
      </c>
      <c r="C235" s="36">
        <v>16126</v>
      </c>
      <c r="D235" s="35" t="s">
        <v>394</v>
      </c>
      <c r="E235" s="37">
        <v>1</v>
      </c>
      <c r="F235" s="38">
        <v>0</v>
      </c>
      <c r="G235" s="38">
        <v>1.415</v>
      </c>
      <c r="H235" s="35" t="s">
        <v>220</v>
      </c>
      <c r="I235" s="35"/>
      <c r="J235" s="29"/>
    </row>
    <row r="236" spans="1:10" x14ac:dyDescent="0.25">
      <c r="A236" s="37">
        <v>30270</v>
      </c>
      <c r="B236" s="35" t="s">
        <v>309</v>
      </c>
      <c r="C236" s="36">
        <v>16136</v>
      </c>
      <c r="D236" s="35" t="s">
        <v>395</v>
      </c>
      <c r="E236" s="37">
        <v>1</v>
      </c>
      <c r="F236" s="38">
        <v>15.129</v>
      </c>
      <c r="G236" s="38">
        <v>16.308</v>
      </c>
      <c r="H236" s="35" t="s">
        <v>220</v>
      </c>
      <c r="I236" s="35"/>
      <c r="J236" s="29"/>
    </row>
    <row r="237" spans="1:10" x14ac:dyDescent="0.25">
      <c r="A237" s="37">
        <v>30389</v>
      </c>
      <c r="B237" s="35" t="s">
        <v>309</v>
      </c>
      <c r="C237" s="36">
        <v>16155</v>
      </c>
      <c r="D237" s="35" t="s">
        <v>396</v>
      </c>
      <c r="E237" s="37">
        <v>1</v>
      </c>
      <c r="F237" s="38">
        <v>22.89</v>
      </c>
      <c r="G237" s="38">
        <v>23.048999999999999</v>
      </c>
      <c r="H237" s="35" t="s">
        <v>220</v>
      </c>
      <c r="I237" s="35"/>
      <c r="J237" s="29"/>
    </row>
    <row r="238" spans="1:10" x14ac:dyDescent="0.25">
      <c r="A238" s="37">
        <v>30271</v>
      </c>
      <c r="B238" s="35" t="s">
        <v>309</v>
      </c>
      <c r="C238" s="36">
        <v>16180</v>
      </c>
      <c r="D238" s="35" t="s">
        <v>397</v>
      </c>
      <c r="E238" s="37">
        <v>1</v>
      </c>
      <c r="F238" s="38">
        <v>20.018999999999998</v>
      </c>
      <c r="G238" s="38">
        <v>23.478000000000002</v>
      </c>
      <c r="H238" s="35" t="s">
        <v>220</v>
      </c>
      <c r="I238" s="35"/>
      <c r="J238" s="29"/>
    </row>
    <row r="239" spans="1:10" x14ac:dyDescent="0.25">
      <c r="A239" s="37">
        <v>30272</v>
      </c>
      <c r="B239" s="35" t="s">
        <v>309</v>
      </c>
      <c r="C239" s="36">
        <v>16185</v>
      </c>
      <c r="D239" s="35" t="s">
        <v>398</v>
      </c>
      <c r="E239" s="37">
        <v>1</v>
      </c>
      <c r="F239" s="38">
        <v>1.1299999999999999</v>
      </c>
      <c r="G239" s="38">
        <v>10.026</v>
      </c>
      <c r="H239" s="35" t="s">
        <v>220</v>
      </c>
      <c r="I239" s="35"/>
      <c r="J239" s="29"/>
    </row>
    <row r="240" spans="1:10" x14ac:dyDescent="0.25">
      <c r="A240" s="37">
        <v>30182</v>
      </c>
      <c r="B240" s="35" t="s">
        <v>309</v>
      </c>
      <c r="C240" s="36">
        <v>17103</v>
      </c>
      <c r="D240" s="35" t="s">
        <v>399</v>
      </c>
      <c r="E240" s="37">
        <v>1</v>
      </c>
      <c r="F240" s="38">
        <v>0</v>
      </c>
      <c r="G240" s="38">
        <v>1.8</v>
      </c>
      <c r="H240" s="35" t="s">
        <v>220</v>
      </c>
      <c r="I240" s="35"/>
      <c r="J240" s="29"/>
    </row>
    <row r="241" spans="1:10" x14ac:dyDescent="0.25">
      <c r="A241" s="37">
        <v>30183</v>
      </c>
      <c r="B241" s="35" t="s">
        <v>309</v>
      </c>
      <c r="C241" s="36">
        <v>17103</v>
      </c>
      <c r="D241" s="35" t="s">
        <v>399</v>
      </c>
      <c r="E241" s="37">
        <v>1</v>
      </c>
      <c r="F241" s="38">
        <v>1.8</v>
      </c>
      <c r="G241" s="38">
        <v>3.6139999999999999</v>
      </c>
      <c r="H241" s="35" t="s">
        <v>220</v>
      </c>
      <c r="I241" s="35"/>
      <c r="J241" s="29"/>
    </row>
    <row r="242" spans="1:10" x14ac:dyDescent="0.25">
      <c r="A242" s="37">
        <v>30184</v>
      </c>
      <c r="B242" s="35" t="s">
        <v>309</v>
      </c>
      <c r="C242" s="36">
        <v>17125</v>
      </c>
      <c r="D242" s="35" t="s">
        <v>400</v>
      </c>
      <c r="E242" s="37">
        <v>1</v>
      </c>
      <c r="F242" s="38">
        <v>0</v>
      </c>
      <c r="G242" s="38">
        <v>1.675</v>
      </c>
      <c r="H242" s="35" t="s">
        <v>220</v>
      </c>
      <c r="I242" s="35"/>
      <c r="J242" s="29"/>
    </row>
    <row r="243" spans="1:10" x14ac:dyDescent="0.25">
      <c r="A243" s="37">
        <v>30142</v>
      </c>
      <c r="B243" s="35" t="s">
        <v>309</v>
      </c>
      <c r="C243" s="36">
        <v>17142</v>
      </c>
      <c r="D243" s="35" t="s">
        <v>401</v>
      </c>
      <c r="E243" s="37">
        <v>1</v>
      </c>
      <c r="F243" s="38">
        <v>6</v>
      </c>
      <c r="G243" s="38">
        <v>14.545999999999999</v>
      </c>
      <c r="H243" s="35" t="s">
        <v>220</v>
      </c>
      <c r="I243" s="35"/>
      <c r="J243" s="29"/>
    </row>
    <row r="244" spans="1:10" x14ac:dyDescent="0.25">
      <c r="A244" s="37">
        <v>30185</v>
      </c>
      <c r="B244" s="35" t="s">
        <v>309</v>
      </c>
      <c r="C244" s="36">
        <v>17145</v>
      </c>
      <c r="D244" s="35" t="s">
        <v>402</v>
      </c>
      <c r="E244" s="37">
        <v>1</v>
      </c>
      <c r="F244" s="38">
        <v>0.8</v>
      </c>
      <c r="G244" s="38">
        <v>1.3</v>
      </c>
      <c r="H244" s="35" t="s">
        <v>220</v>
      </c>
      <c r="I244" s="35"/>
      <c r="J244" s="29"/>
    </row>
    <row r="245" spans="1:10" x14ac:dyDescent="0.25">
      <c r="A245" s="37">
        <v>30186</v>
      </c>
      <c r="B245" s="35" t="s">
        <v>309</v>
      </c>
      <c r="C245" s="36">
        <v>17154</v>
      </c>
      <c r="D245" s="35" t="s">
        <v>403</v>
      </c>
      <c r="E245" s="37">
        <v>1</v>
      </c>
      <c r="F245" s="38">
        <v>9.1539999999999999</v>
      </c>
      <c r="G245" s="38">
        <v>11.454000000000001</v>
      </c>
      <c r="H245" s="35" t="s">
        <v>220</v>
      </c>
      <c r="I245" s="35"/>
      <c r="J245" s="29"/>
    </row>
    <row r="246" spans="1:10" x14ac:dyDescent="0.25">
      <c r="A246" s="37">
        <v>30187</v>
      </c>
      <c r="B246" s="35" t="s">
        <v>309</v>
      </c>
      <c r="C246" s="36">
        <v>17163</v>
      </c>
      <c r="D246" s="35" t="s">
        <v>404</v>
      </c>
      <c r="E246" s="37">
        <v>1</v>
      </c>
      <c r="F246" s="38">
        <v>0</v>
      </c>
      <c r="G246" s="38">
        <v>1</v>
      </c>
      <c r="H246" s="35" t="s">
        <v>220</v>
      </c>
      <c r="I246" s="35"/>
      <c r="J246" s="29"/>
    </row>
    <row r="247" spans="1:10" x14ac:dyDescent="0.25">
      <c r="A247" s="37">
        <v>30188</v>
      </c>
      <c r="B247" s="35" t="s">
        <v>309</v>
      </c>
      <c r="C247" s="36">
        <v>17176</v>
      </c>
      <c r="D247" s="35" t="s">
        <v>405</v>
      </c>
      <c r="E247" s="37">
        <v>1</v>
      </c>
      <c r="F247" s="38">
        <v>0</v>
      </c>
      <c r="G247" s="38">
        <v>6.0250000000000004</v>
      </c>
      <c r="H247" s="35" t="s">
        <v>220</v>
      </c>
      <c r="I247" s="35"/>
      <c r="J247" s="29"/>
    </row>
    <row r="248" spans="1:10" x14ac:dyDescent="0.25">
      <c r="A248" s="37">
        <v>30189</v>
      </c>
      <c r="B248" s="35" t="s">
        <v>309</v>
      </c>
      <c r="C248" s="36">
        <v>17176</v>
      </c>
      <c r="D248" s="35" t="s">
        <v>405</v>
      </c>
      <c r="E248" s="37">
        <v>1</v>
      </c>
      <c r="F248" s="38">
        <v>6.0250000000000004</v>
      </c>
      <c r="G248" s="38">
        <v>7.48</v>
      </c>
      <c r="H248" s="35" t="s">
        <v>220</v>
      </c>
      <c r="I248" s="35"/>
      <c r="J248" s="29"/>
    </row>
    <row r="249" spans="1:10" x14ac:dyDescent="0.25">
      <c r="A249" s="37">
        <v>30191</v>
      </c>
      <c r="B249" s="35" t="s">
        <v>309</v>
      </c>
      <c r="C249" s="36">
        <v>17177</v>
      </c>
      <c r="D249" s="35" t="s">
        <v>294</v>
      </c>
      <c r="E249" s="37">
        <v>1</v>
      </c>
      <c r="F249" s="38">
        <v>18.366</v>
      </c>
      <c r="G249" s="38">
        <v>19.315999999999999</v>
      </c>
      <c r="H249" s="35" t="s">
        <v>220</v>
      </c>
      <c r="I249" s="35"/>
      <c r="J249" s="29"/>
    </row>
    <row r="250" spans="1:10" x14ac:dyDescent="0.25">
      <c r="A250" s="37">
        <v>30190</v>
      </c>
      <c r="B250" s="35" t="s">
        <v>309</v>
      </c>
      <c r="C250" s="36">
        <v>17177</v>
      </c>
      <c r="D250" s="35" t="s">
        <v>294</v>
      </c>
      <c r="E250" s="37">
        <v>1</v>
      </c>
      <c r="F250" s="38">
        <v>27.087</v>
      </c>
      <c r="G250" s="38">
        <v>31.63</v>
      </c>
      <c r="H250" s="35" t="s">
        <v>220</v>
      </c>
      <c r="I250" s="35"/>
      <c r="J250" s="29"/>
    </row>
    <row r="251" spans="1:10" x14ac:dyDescent="0.25">
      <c r="A251" s="37">
        <v>30192</v>
      </c>
      <c r="B251" s="35" t="s">
        <v>309</v>
      </c>
      <c r="C251" s="36">
        <v>17181</v>
      </c>
      <c r="D251" s="35" t="s">
        <v>406</v>
      </c>
      <c r="E251" s="37">
        <v>1</v>
      </c>
      <c r="F251" s="38">
        <v>15.029</v>
      </c>
      <c r="G251" s="38">
        <v>19.111999999999998</v>
      </c>
      <c r="H251" s="35" t="s">
        <v>220</v>
      </c>
      <c r="I251" s="35"/>
      <c r="J251" s="29"/>
    </row>
    <row r="252" spans="1:10" x14ac:dyDescent="0.25">
      <c r="A252" s="37">
        <v>30150</v>
      </c>
      <c r="B252" s="35" t="s">
        <v>309</v>
      </c>
      <c r="C252" s="36">
        <v>17190</v>
      </c>
      <c r="D252" s="35" t="s">
        <v>407</v>
      </c>
      <c r="E252" s="37">
        <v>1</v>
      </c>
      <c r="F252" s="38">
        <v>0</v>
      </c>
      <c r="G252" s="38">
        <v>7.74</v>
      </c>
      <c r="H252" s="35" t="s">
        <v>220</v>
      </c>
      <c r="I252" s="35"/>
      <c r="J252" s="29"/>
    </row>
    <row r="253" spans="1:10" x14ac:dyDescent="0.25">
      <c r="A253" s="37">
        <v>30193</v>
      </c>
      <c r="B253" s="35" t="s">
        <v>309</v>
      </c>
      <c r="C253" s="36">
        <v>17191</v>
      </c>
      <c r="D253" s="35" t="s">
        <v>408</v>
      </c>
      <c r="E253" s="37">
        <v>1</v>
      </c>
      <c r="F253" s="38">
        <v>0.63</v>
      </c>
      <c r="G253" s="38">
        <v>3.597</v>
      </c>
      <c r="H253" s="35" t="s">
        <v>220</v>
      </c>
      <c r="I253" s="35"/>
      <c r="J253" s="29"/>
    </row>
    <row r="254" spans="1:10" x14ac:dyDescent="0.25">
      <c r="A254" s="37">
        <v>30216</v>
      </c>
      <c r="B254" s="35" t="s">
        <v>309</v>
      </c>
      <c r="C254" s="36">
        <v>17192</v>
      </c>
      <c r="D254" s="35" t="s">
        <v>409</v>
      </c>
      <c r="E254" s="37">
        <v>1</v>
      </c>
      <c r="F254" s="38">
        <v>21.553999999999998</v>
      </c>
      <c r="G254" s="38">
        <v>24.768999999999998</v>
      </c>
      <c r="H254" s="35" t="s">
        <v>220</v>
      </c>
      <c r="I254" s="35"/>
      <c r="J254" s="29"/>
    </row>
    <row r="255" spans="1:10" x14ac:dyDescent="0.25">
      <c r="A255" s="37">
        <v>30217</v>
      </c>
      <c r="B255" s="35" t="s">
        <v>309</v>
      </c>
      <c r="C255" s="36">
        <v>18152</v>
      </c>
      <c r="D255" s="35" t="s">
        <v>410</v>
      </c>
      <c r="E255" s="37">
        <v>1</v>
      </c>
      <c r="F255" s="38">
        <v>0</v>
      </c>
      <c r="G255" s="38">
        <v>2.5139999999999998</v>
      </c>
      <c r="H255" s="35" t="s">
        <v>220</v>
      </c>
      <c r="I255" s="35"/>
      <c r="J255" s="29"/>
    </row>
    <row r="256" spans="1:10" x14ac:dyDescent="0.25">
      <c r="A256" s="37">
        <v>30218</v>
      </c>
      <c r="B256" s="35" t="s">
        <v>309</v>
      </c>
      <c r="C256" s="36">
        <v>18188</v>
      </c>
      <c r="D256" s="35" t="s">
        <v>411</v>
      </c>
      <c r="E256" s="37">
        <v>1</v>
      </c>
      <c r="F256" s="38">
        <v>0</v>
      </c>
      <c r="G256" s="38">
        <v>2.802</v>
      </c>
      <c r="H256" s="35" t="s">
        <v>220</v>
      </c>
      <c r="I256" s="35"/>
      <c r="J256" s="29"/>
    </row>
    <row r="257" spans="1:10" x14ac:dyDescent="0.25">
      <c r="A257" s="37">
        <v>30219</v>
      </c>
      <c r="B257" s="35" t="s">
        <v>309</v>
      </c>
      <c r="C257" s="36">
        <v>18192</v>
      </c>
      <c r="D257" s="35" t="s">
        <v>412</v>
      </c>
      <c r="E257" s="37">
        <v>1</v>
      </c>
      <c r="F257" s="38">
        <v>0</v>
      </c>
      <c r="G257" s="38">
        <v>2.98</v>
      </c>
      <c r="H257" s="35" t="s">
        <v>220</v>
      </c>
      <c r="I257" s="35"/>
      <c r="J257" s="29"/>
    </row>
    <row r="258" spans="1:10" x14ac:dyDescent="0.25">
      <c r="A258" s="37">
        <v>30220</v>
      </c>
      <c r="B258" s="35" t="s">
        <v>309</v>
      </c>
      <c r="C258" s="36">
        <v>18203</v>
      </c>
      <c r="D258" s="35" t="s">
        <v>413</v>
      </c>
      <c r="E258" s="37">
        <v>1</v>
      </c>
      <c r="F258" s="38">
        <v>0</v>
      </c>
      <c r="G258" s="38">
        <v>1.349</v>
      </c>
      <c r="H258" s="35" t="s">
        <v>220</v>
      </c>
      <c r="I258" s="35"/>
      <c r="J258" s="29"/>
    </row>
    <row r="259" spans="1:10" x14ac:dyDescent="0.25">
      <c r="A259" s="37">
        <v>30221</v>
      </c>
      <c r="B259" s="35" t="s">
        <v>309</v>
      </c>
      <c r="C259" s="36">
        <v>18225</v>
      </c>
      <c r="D259" s="35" t="s">
        <v>414</v>
      </c>
      <c r="E259" s="37">
        <v>1</v>
      </c>
      <c r="F259" s="38">
        <v>4.8949999999999996</v>
      </c>
      <c r="G259" s="38">
        <v>5.8849999999999998</v>
      </c>
      <c r="H259" s="35" t="s">
        <v>220</v>
      </c>
      <c r="I259" s="35"/>
      <c r="J259" s="29"/>
    </row>
    <row r="260" spans="1:10" x14ac:dyDescent="0.25">
      <c r="A260" s="37">
        <v>30222</v>
      </c>
      <c r="B260" s="35" t="s">
        <v>309</v>
      </c>
      <c r="C260" s="36">
        <v>18233</v>
      </c>
      <c r="D260" s="35" t="s">
        <v>415</v>
      </c>
      <c r="E260" s="37">
        <v>1</v>
      </c>
      <c r="F260" s="38">
        <v>0</v>
      </c>
      <c r="G260" s="38">
        <v>1.496</v>
      </c>
      <c r="H260" s="35" t="s">
        <v>220</v>
      </c>
      <c r="I260" s="35"/>
      <c r="J260" s="29"/>
    </row>
    <row r="261" spans="1:10" x14ac:dyDescent="0.25">
      <c r="A261" s="37">
        <v>30223</v>
      </c>
      <c r="B261" s="35" t="s">
        <v>309</v>
      </c>
      <c r="C261" s="36">
        <v>18233</v>
      </c>
      <c r="D261" s="35" t="s">
        <v>415</v>
      </c>
      <c r="E261" s="37">
        <v>1</v>
      </c>
      <c r="F261" s="38">
        <v>10.698</v>
      </c>
      <c r="G261" s="38">
        <v>11.598000000000001</v>
      </c>
      <c r="H261" s="35" t="s">
        <v>220</v>
      </c>
      <c r="I261" s="35"/>
      <c r="J261" s="29"/>
    </row>
    <row r="262" spans="1:10" x14ac:dyDescent="0.25">
      <c r="A262" s="37">
        <v>30224</v>
      </c>
      <c r="B262" s="35" t="s">
        <v>309</v>
      </c>
      <c r="C262" s="36">
        <v>18235</v>
      </c>
      <c r="D262" s="35" t="s">
        <v>416</v>
      </c>
      <c r="E262" s="37">
        <v>1</v>
      </c>
      <c r="F262" s="38">
        <v>0</v>
      </c>
      <c r="G262" s="38">
        <v>0.57999999999999996</v>
      </c>
      <c r="H262" s="35" t="s">
        <v>220</v>
      </c>
      <c r="I262" s="35"/>
      <c r="J262" s="29"/>
    </row>
    <row r="263" spans="1:10" x14ac:dyDescent="0.25">
      <c r="A263" s="37">
        <v>30225</v>
      </c>
      <c r="B263" s="35" t="s">
        <v>309</v>
      </c>
      <c r="C263" s="36">
        <v>18292</v>
      </c>
      <c r="D263" s="35" t="s">
        <v>417</v>
      </c>
      <c r="E263" s="37">
        <v>1</v>
      </c>
      <c r="F263" s="38">
        <v>0</v>
      </c>
      <c r="G263" s="38">
        <v>0.998</v>
      </c>
      <c r="H263" s="35" t="s">
        <v>220</v>
      </c>
      <c r="I263" s="35"/>
      <c r="J263" s="29"/>
    </row>
    <row r="264" spans="1:10" x14ac:dyDescent="0.25">
      <c r="A264" s="37">
        <v>30273</v>
      </c>
      <c r="B264" s="35" t="s">
        <v>309</v>
      </c>
      <c r="C264" s="36">
        <v>19103</v>
      </c>
      <c r="D264" s="35" t="s">
        <v>418</v>
      </c>
      <c r="E264" s="37">
        <v>1</v>
      </c>
      <c r="F264" s="38">
        <v>21.605</v>
      </c>
      <c r="G264" s="38">
        <v>25.896000000000001</v>
      </c>
      <c r="H264" s="35" t="s">
        <v>220</v>
      </c>
      <c r="I264" s="35"/>
      <c r="J264" s="29"/>
    </row>
    <row r="265" spans="1:10" x14ac:dyDescent="0.25">
      <c r="A265" s="37">
        <v>30274</v>
      </c>
      <c r="B265" s="35" t="s">
        <v>309</v>
      </c>
      <c r="C265" s="36">
        <v>19106</v>
      </c>
      <c r="D265" s="35" t="s">
        <v>419</v>
      </c>
      <c r="E265" s="37">
        <v>1</v>
      </c>
      <c r="F265" s="38">
        <v>0</v>
      </c>
      <c r="G265" s="38">
        <v>9.6630000000000003</v>
      </c>
      <c r="H265" s="35" t="s">
        <v>220</v>
      </c>
      <c r="I265" s="35"/>
      <c r="J265" s="29"/>
    </row>
    <row r="266" spans="1:10" x14ac:dyDescent="0.25">
      <c r="A266" s="37">
        <v>30275</v>
      </c>
      <c r="B266" s="35" t="s">
        <v>309</v>
      </c>
      <c r="C266" s="36">
        <v>19203</v>
      </c>
      <c r="D266" s="35" t="s">
        <v>420</v>
      </c>
      <c r="E266" s="37">
        <v>1</v>
      </c>
      <c r="F266" s="38">
        <v>0</v>
      </c>
      <c r="G266" s="38">
        <v>9.0749999999999993</v>
      </c>
      <c r="H266" s="35" t="s">
        <v>220</v>
      </c>
      <c r="I266" s="35"/>
      <c r="J266" s="29"/>
    </row>
    <row r="267" spans="1:10" x14ac:dyDescent="0.25">
      <c r="A267" s="37">
        <v>30276</v>
      </c>
      <c r="B267" s="35" t="s">
        <v>309</v>
      </c>
      <c r="C267" s="36">
        <v>19272</v>
      </c>
      <c r="D267" s="35" t="s">
        <v>421</v>
      </c>
      <c r="E267" s="37">
        <v>1</v>
      </c>
      <c r="F267" s="38">
        <v>0</v>
      </c>
      <c r="G267" s="38">
        <v>0.378</v>
      </c>
      <c r="H267" s="35" t="s">
        <v>220</v>
      </c>
      <c r="I267" s="35"/>
      <c r="J267" s="29"/>
    </row>
    <row r="268" spans="1:10" x14ac:dyDescent="0.25">
      <c r="A268" s="37">
        <v>30277</v>
      </c>
      <c r="B268" s="35" t="s">
        <v>309</v>
      </c>
      <c r="C268" s="36">
        <v>19277</v>
      </c>
      <c r="D268" s="35" t="s">
        <v>422</v>
      </c>
      <c r="E268" s="37">
        <v>1</v>
      </c>
      <c r="F268" s="38">
        <v>5.7930000000000001</v>
      </c>
      <c r="G268" s="38">
        <v>7.9779999999999998</v>
      </c>
      <c r="H268" s="35" t="s">
        <v>220</v>
      </c>
      <c r="I268" s="35"/>
      <c r="J268" s="29"/>
    </row>
    <row r="269" spans="1:10" x14ac:dyDescent="0.25">
      <c r="A269" s="37">
        <v>30278</v>
      </c>
      <c r="B269" s="35" t="s">
        <v>309</v>
      </c>
      <c r="C269" s="36">
        <v>19289</v>
      </c>
      <c r="D269" s="35" t="s">
        <v>423</v>
      </c>
      <c r="E269" s="37">
        <v>1</v>
      </c>
      <c r="F269" s="38">
        <v>0</v>
      </c>
      <c r="G269" s="38">
        <v>0.40500000000000003</v>
      </c>
      <c r="H269" s="35" t="s">
        <v>220</v>
      </c>
      <c r="I269" s="35"/>
      <c r="J269" s="29"/>
    </row>
    <row r="270" spans="1:10" x14ac:dyDescent="0.25">
      <c r="A270" s="37">
        <v>30329</v>
      </c>
      <c r="B270" s="35" t="s">
        <v>309</v>
      </c>
      <c r="C270" s="36">
        <v>20109</v>
      </c>
      <c r="D270" s="35" t="s">
        <v>424</v>
      </c>
      <c r="E270" s="37">
        <v>1</v>
      </c>
      <c r="F270" s="38">
        <v>0</v>
      </c>
      <c r="G270" s="38">
        <v>1.4750000000000001</v>
      </c>
      <c r="H270" s="35" t="s">
        <v>220</v>
      </c>
      <c r="I270" s="35"/>
      <c r="J270" s="29"/>
    </row>
    <row r="271" spans="1:10" x14ac:dyDescent="0.25">
      <c r="A271" s="37">
        <v>30367</v>
      </c>
      <c r="B271" s="35" t="s">
        <v>309</v>
      </c>
      <c r="C271" s="36">
        <v>20109</v>
      </c>
      <c r="D271" s="35" t="s">
        <v>424</v>
      </c>
      <c r="E271" s="37">
        <v>1</v>
      </c>
      <c r="F271" s="38">
        <v>1.4750000000000001</v>
      </c>
      <c r="G271" s="38">
        <v>9.9060000000000006</v>
      </c>
      <c r="H271" s="35" t="s">
        <v>220</v>
      </c>
      <c r="I271" s="35"/>
      <c r="J271" s="29"/>
    </row>
    <row r="272" spans="1:10" x14ac:dyDescent="0.25">
      <c r="A272" s="37">
        <v>30330</v>
      </c>
      <c r="B272" s="35" t="s">
        <v>309</v>
      </c>
      <c r="C272" s="36">
        <v>20113</v>
      </c>
      <c r="D272" s="35" t="s">
        <v>425</v>
      </c>
      <c r="E272" s="37">
        <v>1</v>
      </c>
      <c r="F272" s="38">
        <v>0</v>
      </c>
      <c r="G272" s="38">
        <v>3.1880000000000002</v>
      </c>
      <c r="H272" s="35" t="s">
        <v>220</v>
      </c>
      <c r="I272" s="35"/>
      <c r="J272" s="29"/>
    </row>
    <row r="273" spans="1:10" x14ac:dyDescent="0.25">
      <c r="A273" s="37">
        <v>30333</v>
      </c>
      <c r="B273" s="35" t="s">
        <v>309</v>
      </c>
      <c r="C273" s="36">
        <v>20117</v>
      </c>
      <c r="D273" s="35" t="s">
        <v>426</v>
      </c>
      <c r="E273" s="37">
        <v>1</v>
      </c>
      <c r="F273" s="38">
        <v>0</v>
      </c>
      <c r="G273" s="38">
        <v>0.63</v>
      </c>
      <c r="H273" s="35" t="s">
        <v>220</v>
      </c>
      <c r="I273" s="35"/>
      <c r="J273" s="29"/>
    </row>
    <row r="274" spans="1:10" x14ac:dyDescent="0.25">
      <c r="A274" s="37">
        <v>30332</v>
      </c>
      <c r="B274" s="35" t="s">
        <v>309</v>
      </c>
      <c r="C274" s="36">
        <v>20117</v>
      </c>
      <c r="D274" s="35" t="s">
        <v>426</v>
      </c>
      <c r="E274" s="37">
        <v>1</v>
      </c>
      <c r="F274" s="38">
        <v>4.9749999999999996</v>
      </c>
      <c r="G274" s="38">
        <v>10.874000000000001</v>
      </c>
      <c r="H274" s="35" t="s">
        <v>220</v>
      </c>
      <c r="I274" s="35"/>
      <c r="J274" s="29"/>
    </row>
    <row r="275" spans="1:10" x14ac:dyDescent="0.25">
      <c r="A275" s="37">
        <v>30331</v>
      </c>
      <c r="B275" s="35" t="s">
        <v>309</v>
      </c>
      <c r="C275" s="36">
        <v>20117</v>
      </c>
      <c r="D275" s="35" t="s">
        <v>426</v>
      </c>
      <c r="E275" s="37">
        <v>1</v>
      </c>
      <c r="F275" s="38">
        <v>10.874000000000001</v>
      </c>
      <c r="G275" s="38">
        <v>12.007999999999999</v>
      </c>
      <c r="H275" s="35" t="s">
        <v>220</v>
      </c>
      <c r="I275" s="35"/>
      <c r="J275" s="29"/>
    </row>
    <row r="276" spans="1:10" x14ac:dyDescent="0.25">
      <c r="A276" s="37">
        <v>30335</v>
      </c>
      <c r="B276" s="35" t="s">
        <v>309</v>
      </c>
      <c r="C276" s="36">
        <v>20125</v>
      </c>
      <c r="D276" s="35" t="s">
        <v>427</v>
      </c>
      <c r="E276" s="37">
        <v>1</v>
      </c>
      <c r="F276" s="38">
        <v>0</v>
      </c>
      <c r="G276" s="38">
        <v>2.9969999999999999</v>
      </c>
      <c r="H276" s="35" t="s">
        <v>220</v>
      </c>
      <c r="I276" s="35"/>
      <c r="J276" s="29"/>
    </row>
    <row r="277" spans="1:10" x14ac:dyDescent="0.25">
      <c r="A277" s="37">
        <v>30334</v>
      </c>
      <c r="B277" s="35" t="s">
        <v>309</v>
      </c>
      <c r="C277" s="36">
        <v>20125</v>
      </c>
      <c r="D277" s="35" t="s">
        <v>427</v>
      </c>
      <c r="E277" s="37">
        <v>1</v>
      </c>
      <c r="F277" s="38">
        <v>3.073</v>
      </c>
      <c r="G277" s="38">
        <v>4.0110000000000001</v>
      </c>
      <c r="H277" s="35" t="s">
        <v>220</v>
      </c>
      <c r="I277" s="35"/>
      <c r="J277" s="29"/>
    </row>
    <row r="278" spans="1:10" x14ac:dyDescent="0.25">
      <c r="A278" s="37">
        <v>30336</v>
      </c>
      <c r="B278" s="35" t="s">
        <v>309</v>
      </c>
      <c r="C278" s="36">
        <v>20141</v>
      </c>
      <c r="D278" s="35" t="s">
        <v>428</v>
      </c>
      <c r="E278" s="37">
        <v>1</v>
      </c>
      <c r="F278" s="38">
        <v>0</v>
      </c>
      <c r="G278" s="38">
        <v>2.8</v>
      </c>
      <c r="H278" s="35" t="s">
        <v>220</v>
      </c>
      <c r="I278" s="35"/>
      <c r="J278" s="29"/>
    </row>
    <row r="279" spans="1:10" x14ac:dyDescent="0.25">
      <c r="A279" s="37">
        <v>30390</v>
      </c>
      <c r="B279" s="35" t="s">
        <v>309</v>
      </c>
      <c r="C279" s="36">
        <v>20158</v>
      </c>
      <c r="D279" s="35" t="s">
        <v>429</v>
      </c>
      <c r="E279" s="37">
        <v>1</v>
      </c>
      <c r="F279" s="38">
        <v>0</v>
      </c>
      <c r="G279" s="38">
        <v>0.31</v>
      </c>
      <c r="H279" s="35" t="s">
        <v>220</v>
      </c>
      <c r="I279" s="35"/>
      <c r="J279" s="29"/>
    </row>
    <row r="280" spans="1:10" x14ac:dyDescent="0.25">
      <c r="A280" s="37">
        <v>30337</v>
      </c>
      <c r="B280" s="35" t="s">
        <v>309</v>
      </c>
      <c r="C280" s="36">
        <v>20165</v>
      </c>
      <c r="D280" s="35" t="s">
        <v>430</v>
      </c>
      <c r="E280" s="37">
        <v>1</v>
      </c>
      <c r="F280" s="38">
        <v>17.245000000000001</v>
      </c>
      <c r="G280" s="38">
        <v>17.687999999999999</v>
      </c>
      <c r="H280" s="35" t="s">
        <v>220</v>
      </c>
      <c r="I280" s="35"/>
      <c r="J280" s="29"/>
    </row>
    <row r="281" spans="1:10" x14ac:dyDescent="0.25">
      <c r="A281" s="37">
        <v>30338</v>
      </c>
      <c r="B281" s="35" t="s">
        <v>309</v>
      </c>
      <c r="C281" s="36">
        <v>20171</v>
      </c>
      <c r="D281" s="35" t="s">
        <v>431</v>
      </c>
      <c r="E281" s="37">
        <v>1</v>
      </c>
      <c r="F281" s="38">
        <v>2.2080000000000002</v>
      </c>
      <c r="G281" s="38">
        <v>7.851</v>
      </c>
      <c r="H281" s="35" t="s">
        <v>220</v>
      </c>
      <c r="I281" s="35"/>
      <c r="J281" s="29"/>
    </row>
    <row r="282" spans="1:10" x14ac:dyDescent="0.25">
      <c r="A282" s="37">
        <v>30386</v>
      </c>
      <c r="B282" s="35" t="s">
        <v>309</v>
      </c>
      <c r="C282" s="36">
        <v>20186</v>
      </c>
      <c r="D282" s="35" t="s">
        <v>432</v>
      </c>
      <c r="E282" s="37">
        <v>1</v>
      </c>
      <c r="F282" s="38">
        <v>14.581</v>
      </c>
      <c r="G282" s="38">
        <v>14.678000000000001</v>
      </c>
      <c r="H282" s="35" t="s">
        <v>220</v>
      </c>
      <c r="I282" s="35"/>
      <c r="J282" s="29"/>
    </row>
    <row r="283" spans="1:10" x14ac:dyDescent="0.25">
      <c r="A283" s="37">
        <v>30339</v>
      </c>
      <c r="B283" s="35" t="s">
        <v>309</v>
      </c>
      <c r="C283" s="36">
        <v>20193</v>
      </c>
      <c r="D283" s="35" t="s">
        <v>433</v>
      </c>
      <c r="E283" s="37">
        <v>1</v>
      </c>
      <c r="F283" s="38">
        <v>4.6219999999999999</v>
      </c>
      <c r="G283" s="38">
        <v>4.6520000000000001</v>
      </c>
      <c r="H283" s="35" t="s">
        <v>220</v>
      </c>
      <c r="I283" s="35"/>
      <c r="J283" s="29"/>
    </row>
    <row r="284" spans="1:10" x14ac:dyDescent="0.25">
      <c r="A284" s="37">
        <v>30340</v>
      </c>
      <c r="B284" s="35" t="s">
        <v>309</v>
      </c>
      <c r="C284" s="36">
        <v>20195</v>
      </c>
      <c r="D284" s="35" t="s">
        <v>434</v>
      </c>
      <c r="E284" s="37">
        <v>1</v>
      </c>
      <c r="F284" s="38">
        <v>0</v>
      </c>
      <c r="G284" s="38">
        <v>1.7000000000000001E-2</v>
      </c>
      <c r="H284" s="35" t="s">
        <v>220</v>
      </c>
      <c r="I284" s="35"/>
      <c r="J284" s="29"/>
    </row>
    <row r="285" spans="1:10" x14ac:dyDescent="0.25">
      <c r="A285" s="37">
        <v>30341</v>
      </c>
      <c r="B285" s="35" t="s">
        <v>309</v>
      </c>
      <c r="C285" s="36">
        <v>20201</v>
      </c>
      <c r="D285" s="35" t="s">
        <v>435</v>
      </c>
      <c r="E285" s="37">
        <v>1</v>
      </c>
      <c r="F285" s="38">
        <v>0.38</v>
      </c>
      <c r="G285" s="38">
        <v>0.40500000000000003</v>
      </c>
      <c r="H285" s="35" t="s">
        <v>220</v>
      </c>
      <c r="I285" s="35"/>
      <c r="J285" s="29"/>
    </row>
    <row r="286" spans="1:10" x14ac:dyDescent="0.25">
      <c r="A286" s="37">
        <v>30279</v>
      </c>
      <c r="B286" s="35" t="s">
        <v>309</v>
      </c>
      <c r="C286" s="36">
        <v>21112</v>
      </c>
      <c r="D286" s="35" t="s">
        <v>436</v>
      </c>
      <c r="E286" s="37">
        <v>1</v>
      </c>
      <c r="F286" s="38">
        <v>0</v>
      </c>
      <c r="G286" s="38">
        <v>7.1</v>
      </c>
      <c r="H286" s="35" t="s">
        <v>220</v>
      </c>
      <c r="I286" s="35"/>
      <c r="J286" s="29"/>
    </row>
    <row r="287" spans="1:10" x14ac:dyDescent="0.25">
      <c r="A287" s="37">
        <v>30280</v>
      </c>
      <c r="B287" s="35" t="s">
        <v>309</v>
      </c>
      <c r="C287" s="36">
        <v>21124</v>
      </c>
      <c r="D287" s="35" t="s">
        <v>437</v>
      </c>
      <c r="E287" s="37">
        <v>1</v>
      </c>
      <c r="F287" s="38">
        <v>19.571000000000002</v>
      </c>
      <c r="G287" s="38">
        <v>29.513999999999999</v>
      </c>
      <c r="H287" s="35" t="s">
        <v>220</v>
      </c>
      <c r="I287" s="35"/>
      <c r="J287" s="29"/>
    </row>
    <row r="288" spans="1:10" x14ac:dyDescent="0.25">
      <c r="A288" s="37">
        <v>30281</v>
      </c>
      <c r="B288" s="35" t="s">
        <v>309</v>
      </c>
      <c r="C288" s="36">
        <v>21155</v>
      </c>
      <c r="D288" s="35" t="s">
        <v>438</v>
      </c>
      <c r="E288" s="37">
        <v>1</v>
      </c>
      <c r="F288" s="38">
        <v>14.888</v>
      </c>
      <c r="G288" s="38">
        <v>18.797999999999998</v>
      </c>
      <c r="H288" s="35" t="s">
        <v>220</v>
      </c>
      <c r="I288" s="35"/>
      <c r="J288" s="29"/>
    </row>
    <row r="289" spans="1:10" x14ac:dyDescent="0.25">
      <c r="A289" s="37">
        <v>30226</v>
      </c>
      <c r="B289" s="35" t="s">
        <v>309</v>
      </c>
      <c r="C289" s="36">
        <v>22103</v>
      </c>
      <c r="D289" s="35" t="s">
        <v>439</v>
      </c>
      <c r="E289" s="37">
        <v>1</v>
      </c>
      <c r="F289" s="38">
        <v>0</v>
      </c>
      <c r="G289" s="38">
        <v>4.2300000000000004</v>
      </c>
      <c r="H289" s="35" t="s">
        <v>220</v>
      </c>
      <c r="I289" s="35"/>
      <c r="J289" s="29"/>
    </row>
    <row r="290" spans="1:10" x14ac:dyDescent="0.25">
      <c r="A290" s="37">
        <v>30227</v>
      </c>
      <c r="B290" s="35" t="s">
        <v>309</v>
      </c>
      <c r="C290" s="36">
        <v>22105</v>
      </c>
      <c r="D290" s="35" t="s">
        <v>440</v>
      </c>
      <c r="E290" s="37">
        <v>1</v>
      </c>
      <c r="F290" s="38">
        <v>0</v>
      </c>
      <c r="G290" s="38">
        <v>3.7040000000000002</v>
      </c>
      <c r="H290" s="35" t="s">
        <v>220</v>
      </c>
      <c r="I290" s="35"/>
      <c r="J290" s="29"/>
    </row>
    <row r="291" spans="1:10" x14ac:dyDescent="0.25">
      <c r="A291" s="37">
        <v>30228</v>
      </c>
      <c r="B291" s="35" t="s">
        <v>309</v>
      </c>
      <c r="C291" s="36">
        <v>22110</v>
      </c>
      <c r="D291" s="35" t="s">
        <v>441</v>
      </c>
      <c r="E291" s="37">
        <v>1</v>
      </c>
      <c r="F291" s="38">
        <v>5.181</v>
      </c>
      <c r="G291" s="38">
        <v>5.758</v>
      </c>
      <c r="H291" s="35" t="s">
        <v>220</v>
      </c>
      <c r="I291" s="35"/>
      <c r="J291" s="29"/>
    </row>
    <row r="292" spans="1:10" x14ac:dyDescent="0.25">
      <c r="A292" s="37">
        <v>30229</v>
      </c>
      <c r="B292" s="35" t="s">
        <v>309</v>
      </c>
      <c r="C292" s="36">
        <v>22129</v>
      </c>
      <c r="D292" s="35" t="s">
        <v>442</v>
      </c>
      <c r="E292" s="37">
        <v>1</v>
      </c>
      <c r="F292" s="38">
        <v>0.56999999999999995</v>
      </c>
      <c r="G292" s="38">
        <v>3.944</v>
      </c>
      <c r="H292" s="35" t="s">
        <v>220</v>
      </c>
      <c r="I292" s="35"/>
      <c r="J292" s="29"/>
    </row>
    <row r="293" spans="1:10" x14ac:dyDescent="0.25">
      <c r="A293" s="37">
        <v>30230</v>
      </c>
      <c r="B293" s="35" t="s">
        <v>309</v>
      </c>
      <c r="C293" s="36">
        <v>22132</v>
      </c>
      <c r="D293" s="35" t="s">
        <v>443</v>
      </c>
      <c r="E293" s="37">
        <v>1</v>
      </c>
      <c r="F293" s="38">
        <v>3.0390000000000001</v>
      </c>
      <c r="G293" s="38">
        <v>6.3179999999999996</v>
      </c>
      <c r="H293" s="35" t="s">
        <v>220</v>
      </c>
      <c r="I293" s="35"/>
      <c r="J293" s="29"/>
    </row>
    <row r="294" spans="1:10" x14ac:dyDescent="0.25">
      <c r="A294" s="37">
        <v>30231</v>
      </c>
      <c r="B294" s="35" t="s">
        <v>309</v>
      </c>
      <c r="C294" s="36">
        <v>22152</v>
      </c>
      <c r="D294" s="35" t="s">
        <v>444</v>
      </c>
      <c r="E294" s="37">
        <v>1</v>
      </c>
      <c r="F294" s="38">
        <v>0</v>
      </c>
      <c r="G294" s="38">
        <v>1.5549999999999999</v>
      </c>
      <c r="H294" s="35" t="s">
        <v>220</v>
      </c>
      <c r="I294" s="35"/>
      <c r="J294" s="29"/>
    </row>
    <row r="295" spans="1:10" x14ac:dyDescent="0.25">
      <c r="A295" s="37">
        <v>30233</v>
      </c>
      <c r="B295" s="35" t="s">
        <v>309</v>
      </c>
      <c r="C295" s="36">
        <v>22154</v>
      </c>
      <c r="D295" s="35" t="s">
        <v>445</v>
      </c>
      <c r="E295" s="37">
        <v>1</v>
      </c>
      <c r="F295" s="38">
        <v>5.6000000000000001E-2</v>
      </c>
      <c r="G295" s="38">
        <v>3.593</v>
      </c>
      <c r="H295" s="35" t="s">
        <v>220</v>
      </c>
      <c r="I295" s="35"/>
      <c r="J295" s="29"/>
    </row>
    <row r="296" spans="1:10" x14ac:dyDescent="0.25">
      <c r="A296" s="37">
        <v>30232</v>
      </c>
      <c r="B296" s="35" t="s">
        <v>309</v>
      </c>
      <c r="C296" s="36">
        <v>22154</v>
      </c>
      <c r="D296" s="35" t="s">
        <v>445</v>
      </c>
      <c r="E296" s="37">
        <v>1</v>
      </c>
      <c r="F296" s="38">
        <v>3.6360000000000001</v>
      </c>
      <c r="G296" s="38">
        <v>4.6349999999999998</v>
      </c>
      <c r="H296" s="35" t="s">
        <v>220</v>
      </c>
      <c r="I296" s="35"/>
      <c r="J296" s="29"/>
    </row>
    <row r="297" spans="1:10" x14ac:dyDescent="0.25">
      <c r="A297" s="37">
        <v>30234</v>
      </c>
      <c r="B297" s="35" t="s">
        <v>309</v>
      </c>
      <c r="C297" s="36">
        <v>22158</v>
      </c>
      <c r="D297" s="35" t="s">
        <v>446</v>
      </c>
      <c r="E297" s="37">
        <v>1</v>
      </c>
      <c r="F297" s="38">
        <v>11.711</v>
      </c>
      <c r="G297" s="38">
        <v>15.755000000000001</v>
      </c>
      <c r="H297" s="35" t="s">
        <v>220</v>
      </c>
      <c r="I297" s="35"/>
      <c r="J297" s="29"/>
    </row>
    <row r="298" spans="1:10" x14ac:dyDescent="0.25">
      <c r="A298" s="37">
        <v>30235</v>
      </c>
      <c r="B298" s="35" t="s">
        <v>309</v>
      </c>
      <c r="C298" s="36">
        <v>22174</v>
      </c>
      <c r="D298" s="35" t="s">
        <v>447</v>
      </c>
      <c r="E298" s="37">
        <v>1</v>
      </c>
      <c r="F298" s="38">
        <v>0</v>
      </c>
      <c r="G298" s="38">
        <v>2.4140000000000001</v>
      </c>
      <c r="H298" s="35" t="s">
        <v>220</v>
      </c>
      <c r="I298" s="35"/>
      <c r="J298" s="29"/>
    </row>
    <row r="299" spans="1:10" x14ac:dyDescent="0.25">
      <c r="A299" s="37">
        <v>30236</v>
      </c>
      <c r="B299" s="35" t="s">
        <v>309</v>
      </c>
      <c r="C299" s="36">
        <v>22180</v>
      </c>
      <c r="D299" s="35" t="s">
        <v>448</v>
      </c>
      <c r="E299" s="37">
        <v>1</v>
      </c>
      <c r="F299" s="38">
        <v>0</v>
      </c>
      <c r="G299" s="38">
        <v>8.3629999999999995</v>
      </c>
      <c r="H299" s="35" t="s">
        <v>220</v>
      </c>
      <c r="I299" s="35"/>
      <c r="J299" s="29"/>
    </row>
    <row r="300" spans="1:10" x14ac:dyDescent="0.25">
      <c r="A300" s="37">
        <v>30237</v>
      </c>
      <c r="B300" s="35" t="s">
        <v>309</v>
      </c>
      <c r="C300" s="36">
        <v>22210</v>
      </c>
      <c r="D300" s="35" t="s">
        <v>449</v>
      </c>
      <c r="E300" s="37">
        <v>1</v>
      </c>
      <c r="F300" s="38">
        <v>4.5949999999999998</v>
      </c>
      <c r="G300" s="38">
        <v>6.3719999999999999</v>
      </c>
      <c r="H300" s="35" t="s">
        <v>220</v>
      </c>
      <c r="I300" s="35"/>
      <c r="J300" s="29"/>
    </row>
    <row r="301" spans="1:10" x14ac:dyDescent="0.25">
      <c r="A301" s="37">
        <v>30238</v>
      </c>
      <c r="B301" s="35" t="s">
        <v>309</v>
      </c>
      <c r="C301" s="36">
        <v>22220</v>
      </c>
      <c r="D301" s="35" t="s">
        <v>450</v>
      </c>
      <c r="E301" s="37">
        <v>1</v>
      </c>
      <c r="F301" s="38">
        <v>9.6000000000000002E-2</v>
      </c>
      <c r="G301" s="38">
        <v>1.625</v>
      </c>
      <c r="H301" s="35" t="s">
        <v>220</v>
      </c>
      <c r="I301" s="35"/>
      <c r="J301" s="29"/>
    </row>
    <row r="302" spans="1:10" x14ac:dyDescent="0.25">
      <c r="A302" s="37">
        <v>30239</v>
      </c>
      <c r="B302" s="35" t="s">
        <v>309</v>
      </c>
      <c r="C302" s="36">
        <v>22220</v>
      </c>
      <c r="D302" s="35" t="s">
        <v>450</v>
      </c>
      <c r="E302" s="37">
        <v>1</v>
      </c>
      <c r="F302" s="38">
        <v>4.7519999999999998</v>
      </c>
      <c r="G302" s="38">
        <v>9.2080000000000002</v>
      </c>
      <c r="H302" s="35" t="s">
        <v>220</v>
      </c>
      <c r="I302" s="35"/>
      <c r="J302" s="29"/>
    </row>
    <row r="303" spans="1:10" x14ac:dyDescent="0.25">
      <c r="A303" s="37">
        <v>30241</v>
      </c>
      <c r="B303" s="35" t="s">
        <v>309</v>
      </c>
      <c r="C303" s="36">
        <v>22250</v>
      </c>
      <c r="D303" s="35" t="s">
        <v>451</v>
      </c>
      <c r="E303" s="37">
        <v>1</v>
      </c>
      <c r="F303" s="38">
        <v>0.10299999999999999</v>
      </c>
      <c r="G303" s="38">
        <v>4.476</v>
      </c>
      <c r="H303" s="35" t="s">
        <v>220</v>
      </c>
      <c r="I303" s="35"/>
      <c r="J303" s="29"/>
    </row>
    <row r="304" spans="1:10" x14ac:dyDescent="0.25">
      <c r="A304" s="37">
        <v>30240</v>
      </c>
      <c r="B304" s="35" t="s">
        <v>309</v>
      </c>
      <c r="C304" s="36">
        <v>22250</v>
      </c>
      <c r="D304" s="35" t="s">
        <v>451</v>
      </c>
      <c r="E304" s="37">
        <v>1</v>
      </c>
      <c r="F304" s="38">
        <v>19.05</v>
      </c>
      <c r="G304" s="38">
        <v>22.388000000000002</v>
      </c>
      <c r="H304" s="35" t="s">
        <v>220</v>
      </c>
      <c r="I304" s="35"/>
      <c r="J304" s="29"/>
    </row>
    <row r="305" spans="1:10" x14ac:dyDescent="0.25">
      <c r="A305" s="37">
        <v>30242</v>
      </c>
      <c r="B305" s="35" t="s">
        <v>309</v>
      </c>
      <c r="C305" s="36">
        <v>22251</v>
      </c>
      <c r="D305" s="35" t="s">
        <v>452</v>
      </c>
      <c r="E305" s="37">
        <v>1</v>
      </c>
      <c r="F305" s="38">
        <v>2.0270000000000001</v>
      </c>
      <c r="G305" s="38">
        <v>4.8490000000000002</v>
      </c>
      <c r="H305" s="35" t="s">
        <v>220</v>
      </c>
      <c r="I305" s="35"/>
      <c r="J305" s="29"/>
    </row>
    <row r="306" spans="1:10" x14ac:dyDescent="0.25">
      <c r="A306" s="37">
        <v>30243</v>
      </c>
      <c r="B306" s="35" t="s">
        <v>309</v>
      </c>
      <c r="C306" s="36">
        <v>22262</v>
      </c>
      <c r="D306" s="35" t="s">
        <v>453</v>
      </c>
      <c r="E306" s="37">
        <v>1</v>
      </c>
      <c r="F306" s="38">
        <v>0</v>
      </c>
      <c r="G306" s="38">
        <v>1.026</v>
      </c>
      <c r="H306" s="35" t="s">
        <v>220</v>
      </c>
      <c r="I306" s="35"/>
      <c r="J306" s="29"/>
    </row>
    <row r="307" spans="1:10" x14ac:dyDescent="0.25">
      <c r="A307" s="37">
        <v>30244</v>
      </c>
      <c r="B307" s="35" t="s">
        <v>309</v>
      </c>
      <c r="C307" s="36">
        <v>22264</v>
      </c>
      <c r="D307" s="35" t="s">
        <v>276</v>
      </c>
      <c r="E307" s="37">
        <v>1</v>
      </c>
      <c r="F307" s="38">
        <v>4.9370000000000003</v>
      </c>
      <c r="G307" s="38">
        <v>7.7590000000000003</v>
      </c>
      <c r="H307" s="35" t="s">
        <v>220</v>
      </c>
      <c r="I307" s="35"/>
      <c r="J307" s="29"/>
    </row>
    <row r="308" spans="1:10" x14ac:dyDescent="0.25">
      <c r="A308" s="37">
        <v>30245</v>
      </c>
      <c r="B308" s="35" t="s">
        <v>309</v>
      </c>
      <c r="C308" s="36">
        <v>22265</v>
      </c>
      <c r="D308" s="35" t="s">
        <v>454</v>
      </c>
      <c r="E308" s="37">
        <v>1</v>
      </c>
      <c r="F308" s="38">
        <v>0</v>
      </c>
      <c r="G308" s="38">
        <v>14.481</v>
      </c>
      <c r="H308" s="35" t="s">
        <v>220</v>
      </c>
      <c r="I308" s="35"/>
      <c r="J308" s="29"/>
    </row>
    <row r="309" spans="1:10" x14ac:dyDescent="0.25">
      <c r="A309" s="37">
        <v>30246</v>
      </c>
      <c r="B309" s="35" t="s">
        <v>309</v>
      </c>
      <c r="C309" s="36">
        <v>22273</v>
      </c>
      <c r="D309" s="35" t="s">
        <v>455</v>
      </c>
      <c r="E309" s="37">
        <v>1</v>
      </c>
      <c r="F309" s="38">
        <v>0</v>
      </c>
      <c r="G309" s="38">
        <v>1.3380000000000001</v>
      </c>
      <c r="H309" s="35" t="s">
        <v>220</v>
      </c>
      <c r="I309" s="35"/>
      <c r="J309" s="29"/>
    </row>
    <row r="310" spans="1:10" x14ac:dyDescent="0.25">
      <c r="A310" s="37">
        <v>30247</v>
      </c>
      <c r="B310" s="35" t="s">
        <v>309</v>
      </c>
      <c r="C310" s="36">
        <v>22291</v>
      </c>
      <c r="D310" s="35" t="s">
        <v>456</v>
      </c>
      <c r="E310" s="37">
        <v>1</v>
      </c>
      <c r="F310" s="38">
        <v>1.2470000000000001</v>
      </c>
      <c r="G310" s="38">
        <v>3.1840000000000002</v>
      </c>
      <c r="H310" s="35" t="s">
        <v>220</v>
      </c>
      <c r="I310" s="35"/>
      <c r="J310" s="29"/>
    </row>
    <row r="311" spans="1:10" x14ac:dyDescent="0.25">
      <c r="A311" s="37">
        <v>30248</v>
      </c>
      <c r="B311" s="35" t="s">
        <v>309</v>
      </c>
      <c r="C311" s="36">
        <v>23121</v>
      </c>
      <c r="D311" s="35" t="s">
        <v>457</v>
      </c>
      <c r="E311" s="37">
        <v>1</v>
      </c>
      <c r="F311" s="38">
        <v>0</v>
      </c>
      <c r="G311" s="38">
        <v>1.893</v>
      </c>
      <c r="H311" s="35" t="s">
        <v>220</v>
      </c>
      <c r="I311" s="35"/>
      <c r="J311" s="29"/>
    </row>
    <row r="312" spans="1:10" x14ac:dyDescent="0.25">
      <c r="A312" s="37">
        <v>30249</v>
      </c>
      <c r="B312" s="35" t="s">
        <v>309</v>
      </c>
      <c r="C312" s="36">
        <v>23123</v>
      </c>
      <c r="D312" s="35" t="s">
        <v>458</v>
      </c>
      <c r="E312" s="37">
        <v>1</v>
      </c>
      <c r="F312" s="38">
        <v>9.9760000000000009</v>
      </c>
      <c r="G312" s="38">
        <v>11.045</v>
      </c>
      <c r="H312" s="35" t="s">
        <v>220</v>
      </c>
      <c r="I312" s="35"/>
      <c r="J312" s="29"/>
    </row>
    <row r="313" spans="1:10" x14ac:dyDescent="0.25">
      <c r="A313" s="37">
        <v>30144</v>
      </c>
      <c r="B313" s="35" t="s">
        <v>309</v>
      </c>
      <c r="C313" s="36">
        <v>23135</v>
      </c>
      <c r="D313" s="35" t="s">
        <v>459</v>
      </c>
      <c r="E313" s="37">
        <v>1</v>
      </c>
      <c r="F313" s="38">
        <v>0</v>
      </c>
      <c r="G313" s="38">
        <v>0.82599999999999996</v>
      </c>
      <c r="H313" s="35" t="s">
        <v>220</v>
      </c>
      <c r="I313" s="35"/>
      <c r="J313" s="29"/>
    </row>
    <row r="314" spans="1:10" x14ac:dyDescent="0.25">
      <c r="A314" s="37">
        <v>30139</v>
      </c>
      <c r="B314" s="35" t="s">
        <v>309</v>
      </c>
      <c r="C314" s="36">
        <v>23173</v>
      </c>
      <c r="D314" s="35" t="s">
        <v>460</v>
      </c>
      <c r="E314" s="37">
        <v>1</v>
      </c>
      <c r="F314" s="38">
        <v>5.21</v>
      </c>
      <c r="G314" s="38">
        <v>6.8049999999999997</v>
      </c>
      <c r="H314" s="35" t="s">
        <v>220</v>
      </c>
      <c r="I314" s="35"/>
      <c r="J314" s="29"/>
    </row>
    <row r="315" spans="1:10" x14ac:dyDescent="0.25">
      <c r="A315" s="37">
        <v>30250</v>
      </c>
      <c r="B315" s="35" t="s">
        <v>309</v>
      </c>
      <c r="C315" s="36">
        <v>23175</v>
      </c>
      <c r="D315" s="35" t="s">
        <v>461</v>
      </c>
      <c r="E315" s="37">
        <v>1</v>
      </c>
      <c r="F315" s="38">
        <v>11.939</v>
      </c>
      <c r="G315" s="38">
        <v>17.846</v>
      </c>
      <c r="H315" s="35" t="s">
        <v>220</v>
      </c>
      <c r="I315" s="35"/>
      <c r="J315" s="29"/>
    </row>
    <row r="316" spans="1:10" x14ac:dyDescent="0.25">
      <c r="A316" s="37">
        <v>30251</v>
      </c>
      <c r="B316" s="35" t="s">
        <v>309</v>
      </c>
      <c r="C316" s="36">
        <v>23188</v>
      </c>
      <c r="D316" s="35" t="s">
        <v>462</v>
      </c>
      <c r="E316" s="37">
        <v>1</v>
      </c>
      <c r="F316" s="38">
        <v>0</v>
      </c>
      <c r="G316" s="38">
        <v>2.1</v>
      </c>
      <c r="H316" s="35" t="s">
        <v>220</v>
      </c>
      <c r="I316" s="35"/>
      <c r="J316" s="29"/>
    </row>
    <row r="317" spans="1:10" x14ac:dyDescent="0.25">
      <c r="A317" s="37">
        <v>30252</v>
      </c>
      <c r="B317" s="35" t="s">
        <v>309</v>
      </c>
      <c r="C317" s="36">
        <v>23201</v>
      </c>
      <c r="D317" s="35" t="s">
        <v>463</v>
      </c>
      <c r="E317" s="37">
        <v>1</v>
      </c>
      <c r="F317" s="38">
        <v>15.151</v>
      </c>
      <c r="G317" s="38">
        <v>16.244</v>
      </c>
      <c r="H317" s="35" t="s">
        <v>220</v>
      </c>
      <c r="I317" s="35"/>
      <c r="J317" s="29"/>
    </row>
    <row r="318" spans="1:10" x14ac:dyDescent="0.25">
      <c r="A318" s="37">
        <v>30282</v>
      </c>
      <c r="B318" s="35" t="s">
        <v>309</v>
      </c>
      <c r="C318" s="36">
        <v>24112</v>
      </c>
      <c r="D318" s="35" t="s">
        <v>464</v>
      </c>
      <c r="E318" s="37">
        <v>1</v>
      </c>
      <c r="F318" s="38">
        <v>6.6719999999999997</v>
      </c>
      <c r="G318" s="38">
        <v>11.997</v>
      </c>
      <c r="H318" s="35" t="s">
        <v>220</v>
      </c>
      <c r="I318" s="35"/>
      <c r="J318" s="29"/>
    </row>
    <row r="319" spans="1:10" x14ac:dyDescent="0.25">
      <c r="A319" s="37">
        <v>30283</v>
      </c>
      <c r="B319" s="35" t="s">
        <v>309</v>
      </c>
      <c r="C319" s="36">
        <v>24119</v>
      </c>
      <c r="D319" s="35" t="s">
        <v>465</v>
      </c>
      <c r="E319" s="37">
        <v>1</v>
      </c>
      <c r="F319" s="38">
        <v>8.6999999999999994E-2</v>
      </c>
      <c r="G319" s="38">
        <v>3.371</v>
      </c>
      <c r="H319" s="35" t="s">
        <v>220</v>
      </c>
      <c r="I319" s="35"/>
      <c r="J319" s="29"/>
    </row>
    <row r="320" spans="1:10" x14ac:dyDescent="0.25">
      <c r="A320" s="37">
        <v>30284</v>
      </c>
      <c r="B320" s="35" t="s">
        <v>309</v>
      </c>
      <c r="C320" s="36">
        <v>24123</v>
      </c>
      <c r="D320" s="35" t="s">
        <v>466</v>
      </c>
      <c r="E320" s="37">
        <v>1</v>
      </c>
      <c r="F320" s="38">
        <v>17.943999999999999</v>
      </c>
      <c r="G320" s="38">
        <v>19.957999999999998</v>
      </c>
      <c r="H320" s="35" t="s">
        <v>220</v>
      </c>
      <c r="I320" s="35"/>
      <c r="J320" s="29"/>
    </row>
    <row r="321" spans="1:10" x14ac:dyDescent="0.25">
      <c r="A321" s="37">
        <v>30285</v>
      </c>
      <c r="B321" s="35" t="s">
        <v>309</v>
      </c>
      <c r="C321" s="36">
        <v>24124</v>
      </c>
      <c r="D321" s="35" t="s">
        <v>467</v>
      </c>
      <c r="E321" s="37">
        <v>1</v>
      </c>
      <c r="F321" s="38">
        <v>6.194</v>
      </c>
      <c r="G321" s="38">
        <v>7.7309999999999999</v>
      </c>
      <c r="H321" s="35" t="s">
        <v>220</v>
      </c>
      <c r="I321" s="35"/>
      <c r="J321" s="29"/>
    </row>
    <row r="322" spans="1:10" x14ac:dyDescent="0.25">
      <c r="A322" s="37">
        <v>30148</v>
      </c>
      <c r="B322" s="35" t="s">
        <v>309</v>
      </c>
      <c r="C322" s="36">
        <v>24133</v>
      </c>
      <c r="D322" s="35" t="s">
        <v>468</v>
      </c>
      <c r="E322" s="37">
        <v>1</v>
      </c>
      <c r="F322" s="38">
        <v>0</v>
      </c>
      <c r="G322" s="38">
        <v>0.19500000000000001</v>
      </c>
      <c r="H322" s="35" t="s">
        <v>220</v>
      </c>
      <c r="I322" s="35"/>
      <c r="J322" s="29"/>
    </row>
    <row r="323" spans="1:10" x14ac:dyDescent="0.25">
      <c r="A323" s="37">
        <v>30387</v>
      </c>
      <c r="B323" s="35" t="s">
        <v>309</v>
      </c>
      <c r="C323" s="36">
        <v>24151</v>
      </c>
      <c r="D323" s="35" t="s">
        <v>469</v>
      </c>
      <c r="E323" s="37">
        <v>1</v>
      </c>
      <c r="F323" s="38">
        <v>7.8259999999999996</v>
      </c>
      <c r="G323" s="38">
        <v>14.055</v>
      </c>
      <c r="H323" s="35" t="s">
        <v>220</v>
      </c>
      <c r="I323" s="35"/>
      <c r="J323" s="29"/>
    </row>
    <row r="324" spans="1:10" x14ac:dyDescent="0.25">
      <c r="A324" s="37">
        <v>30388</v>
      </c>
      <c r="B324" s="35" t="s">
        <v>309</v>
      </c>
      <c r="C324" s="36">
        <v>24153</v>
      </c>
      <c r="D324" s="35" t="s">
        <v>470</v>
      </c>
      <c r="E324" s="37">
        <v>1</v>
      </c>
      <c r="F324" s="38">
        <v>2.4689999999999999</v>
      </c>
      <c r="G324" s="38">
        <v>4.6829999999999998</v>
      </c>
      <c r="H324" s="35" t="s">
        <v>220</v>
      </c>
      <c r="I324" s="35"/>
      <c r="J324" s="29"/>
    </row>
    <row r="325" spans="1:10" x14ac:dyDescent="0.25">
      <c r="A325" s="37">
        <v>30286</v>
      </c>
      <c r="B325" s="35" t="s">
        <v>309</v>
      </c>
      <c r="C325" s="36">
        <v>24155</v>
      </c>
      <c r="D325" s="35" t="s">
        <v>471</v>
      </c>
      <c r="E325" s="37">
        <v>1</v>
      </c>
      <c r="F325" s="38">
        <v>3.7290000000000001</v>
      </c>
      <c r="G325" s="38">
        <v>9.1859999999999999</v>
      </c>
      <c r="H325" s="35" t="s">
        <v>220</v>
      </c>
      <c r="I325" s="35"/>
      <c r="J325" s="29"/>
    </row>
    <row r="326" spans="1:10" x14ac:dyDescent="0.25">
      <c r="A326" s="37">
        <v>30287</v>
      </c>
      <c r="B326" s="35" t="s">
        <v>309</v>
      </c>
      <c r="C326" s="36">
        <v>24157</v>
      </c>
      <c r="D326" s="35" t="s">
        <v>472</v>
      </c>
      <c r="E326" s="37">
        <v>1</v>
      </c>
      <c r="F326" s="38">
        <v>6.5000000000000002E-2</v>
      </c>
      <c r="G326" s="38">
        <v>2.58</v>
      </c>
      <c r="H326" s="35" t="s">
        <v>220</v>
      </c>
      <c r="I326" s="35"/>
      <c r="J326" s="29"/>
    </row>
    <row r="327" spans="1:10" x14ac:dyDescent="0.25">
      <c r="A327" s="37">
        <v>30288</v>
      </c>
      <c r="B327" s="35" t="s">
        <v>309</v>
      </c>
      <c r="C327" s="36">
        <v>24157</v>
      </c>
      <c r="D327" s="35" t="s">
        <v>472</v>
      </c>
      <c r="E327" s="37">
        <v>1</v>
      </c>
      <c r="F327" s="38">
        <v>5.851</v>
      </c>
      <c r="G327" s="38">
        <v>9.3179999999999996</v>
      </c>
      <c r="H327" s="35" t="s">
        <v>220</v>
      </c>
      <c r="I327" s="35"/>
      <c r="J327" s="29"/>
    </row>
    <row r="328" spans="1:10" x14ac:dyDescent="0.25">
      <c r="A328" s="37">
        <v>30289</v>
      </c>
      <c r="B328" s="35" t="s">
        <v>309</v>
      </c>
      <c r="C328" s="36">
        <v>24158</v>
      </c>
      <c r="D328" s="35" t="s">
        <v>473</v>
      </c>
      <c r="E328" s="37">
        <v>1</v>
      </c>
      <c r="F328" s="38">
        <v>0.13</v>
      </c>
      <c r="G328" s="38">
        <v>2.9089999999999998</v>
      </c>
      <c r="H328" s="35" t="s">
        <v>220</v>
      </c>
      <c r="I328" s="35"/>
      <c r="J328" s="29"/>
    </row>
    <row r="329" spans="1:10" x14ac:dyDescent="0.25">
      <c r="A329" s="37">
        <v>30290</v>
      </c>
      <c r="B329" s="35" t="s">
        <v>309</v>
      </c>
      <c r="C329" s="36">
        <v>24164</v>
      </c>
      <c r="D329" s="35" t="s">
        <v>474</v>
      </c>
      <c r="E329" s="37">
        <v>1</v>
      </c>
      <c r="F329" s="38">
        <v>4.4999999999999998E-2</v>
      </c>
      <c r="G329" s="38">
        <v>1.804</v>
      </c>
      <c r="H329" s="35" t="s">
        <v>220</v>
      </c>
      <c r="I329" s="35"/>
      <c r="J329" s="29"/>
    </row>
    <row r="330" spans="1:10" x14ac:dyDescent="0.25">
      <c r="A330" s="37">
        <v>30140</v>
      </c>
      <c r="B330" s="35" t="s">
        <v>309</v>
      </c>
      <c r="C330" s="36">
        <v>24167</v>
      </c>
      <c r="D330" s="35" t="s">
        <v>475</v>
      </c>
      <c r="E330" s="37">
        <v>1</v>
      </c>
      <c r="F330" s="38">
        <v>0</v>
      </c>
      <c r="G330" s="38">
        <v>0.23400000000000001</v>
      </c>
      <c r="H330" s="35" t="s">
        <v>220</v>
      </c>
      <c r="I330" s="35"/>
      <c r="J330" s="29"/>
    </row>
    <row r="331" spans="1:10" x14ac:dyDescent="0.25">
      <c r="A331" s="37">
        <v>30291</v>
      </c>
      <c r="B331" s="35" t="s">
        <v>309</v>
      </c>
      <c r="C331" s="36">
        <v>24186</v>
      </c>
      <c r="D331" s="35" t="s">
        <v>476</v>
      </c>
      <c r="E331" s="37">
        <v>1</v>
      </c>
      <c r="F331" s="38">
        <v>0</v>
      </c>
      <c r="G331" s="38">
        <v>2.0880000000000001</v>
      </c>
      <c r="H331" s="35" t="s">
        <v>220</v>
      </c>
      <c r="I331" s="35"/>
      <c r="J331" s="29"/>
    </row>
    <row r="332" spans="1:10" x14ac:dyDescent="0.25">
      <c r="A332" s="37">
        <v>30253</v>
      </c>
      <c r="B332" s="35" t="s">
        <v>309</v>
      </c>
      <c r="C332" s="36">
        <v>25112</v>
      </c>
      <c r="D332" s="35" t="s">
        <v>477</v>
      </c>
      <c r="E332" s="37">
        <v>1</v>
      </c>
      <c r="F332" s="38">
        <v>5.3999999999999999E-2</v>
      </c>
      <c r="G332" s="38">
        <v>9.516</v>
      </c>
      <c r="H332" s="35" t="s">
        <v>220</v>
      </c>
      <c r="I332" s="35"/>
      <c r="J332" s="29"/>
    </row>
    <row r="333" spans="1:10" x14ac:dyDescent="0.25">
      <c r="A333" s="37">
        <v>30254</v>
      </c>
      <c r="B333" s="35" t="s">
        <v>309</v>
      </c>
      <c r="C333" s="36">
        <v>25130</v>
      </c>
      <c r="D333" s="35" t="s">
        <v>478</v>
      </c>
      <c r="E333" s="37">
        <v>1</v>
      </c>
      <c r="F333" s="38">
        <v>6.8000000000000005E-2</v>
      </c>
      <c r="G333" s="38">
        <v>8.8369999999999997</v>
      </c>
      <c r="H333" s="35" t="s">
        <v>220</v>
      </c>
      <c r="I333" s="35"/>
      <c r="J333" s="29"/>
    </row>
    <row r="334" spans="1:10" x14ac:dyDescent="0.25">
      <c r="A334" s="37">
        <v>30255</v>
      </c>
      <c r="B334" s="35" t="s">
        <v>309</v>
      </c>
      <c r="C334" s="36">
        <v>25142</v>
      </c>
      <c r="D334" s="35" t="s">
        <v>479</v>
      </c>
      <c r="E334" s="37">
        <v>1</v>
      </c>
      <c r="F334" s="38">
        <v>1.038</v>
      </c>
      <c r="G334" s="38">
        <v>1.514</v>
      </c>
      <c r="H334" s="35" t="s">
        <v>220</v>
      </c>
      <c r="I334" s="35"/>
      <c r="J334" s="29"/>
    </row>
    <row r="335" spans="1:10" x14ac:dyDescent="0.25">
      <c r="A335" s="37">
        <v>30256</v>
      </c>
      <c r="B335" s="35" t="s">
        <v>309</v>
      </c>
      <c r="C335" s="36">
        <v>25150</v>
      </c>
      <c r="D335" s="35" t="s">
        <v>480</v>
      </c>
      <c r="E335" s="37">
        <v>1</v>
      </c>
      <c r="F335" s="38">
        <v>0</v>
      </c>
      <c r="G335" s="38">
        <v>7.2759999999999998</v>
      </c>
      <c r="H335" s="35" t="s">
        <v>220</v>
      </c>
      <c r="I335" s="35"/>
      <c r="J335" s="29"/>
    </row>
    <row r="336" spans="1:10" x14ac:dyDescent="0.25">
      <c r="A336" s="37">
        <v>30146</v>
      </c>
      <c r="B336" s="35" t="s">
        <v>309</v>
      </c>
      <c r="C336" s="36">
        <v>25161</v>
      </c>
      <c r="D336" s="35" t="s">
        <v>481</v>
      </c>
      <c r="E336" s="37">
        <v>1</v>
      </c>
      <c r="F336" s="38">
        <v>7.5049999999999999</v>
      </c>
      <c r="G336" s="38">
        <v>12.339</v>
      </c>
      <c r="H336" s="35" t="s">
        <v>220</v>
      </c>
      <c r="I336" s="35"/>
      <c r="J336" s="29"/>
    </row>
    <row r="337" spans="1:10" x14ac:dyDescent="0.25">
      <c r="A337" s="37">
        <v>30257</v>
      </c>
      <c r="B337" s="35" t="s">
        <v>309</v>
      </c>
      <c r="C337" s="36">
        <v>25162</v>
      </c>
      <c r="D337" s="35" t="s">
        <v>482</v>
      </c>
      <c r="E337" s="37">
        <v>1</v>
      </c>
      <c r="F337" s="38">
        <v>4.9000000000000002E-2</v>
      </c>
      <c r="G337" s="38">
        <v>1.0469999999999999</v>
      </c>
      <c r="H337" s="35" t="s">
        <v>220</v>
      </c>
      <c r="I337" s="35"/>
      <c r="J337" s="29"/>
    </row>
    <row r="338" spans="1:10" x14ac:dyDescent="0.25">
      <c r="A338" s="37">
        <v>30258</v>
      </c>
      <c r="B338" s="35" t="s">
        <v>309</v>
      </c>
      <c r="C338" s="36">
        <v>25162</v>
      </c>
      <c r="D338" s="35" t="s">
        <v>482</v>
      </c>
      <c r="E338" s="37">
        <v>1</v>
      </c>
      <c r="F338" s="38">
        <v>3.6269999999999998</v>
      </c>
      <c r="G338" s="38">
        <v>7.4379999999999997</v>
      </c>
      <c r="H338" s="35" t="s">
        <v>220</v>
      </c>
      <c r="I338" s="35"/>
      <c r="J338" s="29"/>
    </row>
    <row r="339" spans="1:10" x14ac:dyDescent="0.25">
      <c r="A339" s="37">
        <v>30259</v>
      </c>
      <c r="B339" s="35" t="s">
        <v>309</v>
      </c>
      <c r="C339" s="36">
        <v>25194</v>
      </c>
      <c r="D339" s="35" t="s">
        <v>483</v>
      </c>
      <c r="E339" s="37">
        <v>1</v>
      </c>
      <c r="F339" s="38">
        <v>1.19</v>
      </c>
      <c r="G339" s="38">
        <v>3.4409999999999998</v>
      </c>
      <c r="H339" s="35" t="s">
        <v>220</v>
      </c>
      <c r="I339" s="35"/>
      <c r="J339" s="29"/>
    </row>
    <row r="340" spans="1:10" x14ac:dyDescent="0.25">
      <c r="A340" s="37">
        <v>30260</v>
      </c>
      <c r="B340" s="35" t="s">
        <v>309</v>
      </c>
      <c r="C340" s="36">
        <v>25252</v>
      </c>
      <c r="D340" s="35" t="s">
        <v>484</v>
      </c>
      <c r="E340" s="37">
        <v>1</v>
      </c>
      <c r="F340" s="38">
        <v>2.8000000000000001E-2</v>
      </c>
      <c r="G340" s="38">
        <v>2.448</v>
      </c>
      <c r="H340" s="35" t="s">
        <v>220</v>
      </c>
      <c r="I340" s="35"/>
      <c r="J340" s="29"/>
    </row>
    <row r="341" spans="1:10" x14ac:dyDescent="0.25">
      <c r="A341" s="37">
        <v>30075</v>
      </c>
      <c r="B341" s="35" t="s">
        <v>309</v>
      </c>
      <c r="C341" s="36">
        <v>0</v>
      </c>
      <c r="D341" s="35" t="s">
        <v>485</v>
      </c>
      <c r="E341" s="37">
        <v>1</v>
      </c>
      <c r="F341" s="38">
        <v>0</v>
      </c>
      <c r="G341" s="38">
        <v>0</v>
      </c>
      <c r="H341" s="35" t="s">
        <v>229</v>
      </c>
      <c r="I341" s="35"/>
      <c r="J341" s="29"/>
    </row>
    <row r="342" spans="1:10" x14ac:dyDescent="0.25">
      <c r="A342" s="37">
        <v>30076</v>
      </c>
      <c r="B342" s="35" t="s">
        <v>309</v>
      </c>
      <c r="C342" s="36">
        <v>0</v>
      </c>
      <c r="D342" s="35" t="s">
        <v>486</v>
      </c>
      <c r="E342" s="37">
        <v>1</v>
      </c>
      <c r="F342" s="38">
        <v>0</v>
      </c>
      <c r="G342" s="38">
        <v>0</v>
      </c>
      <c r="H342" s="35" t="s">
        <v>229</v>
      </c>
      <c r="I342" s="35"/>
      <c r="J342" s="29"/>
    </row>
    <row r="343" spans="1:10" x14ac:dyDescent="0.25">
      <c r="A343" s="37">
        <v>30077</v>
      </c>
      <c r="B343" s="35" t="s">
        <v>309</v>
      </c>
      <c r="C343" s="36">
        <v>0</v>
      </c>
      <c r="D343" s="35" t="s">
        <v>487</v>
      </c>
      <c r="E343" s="37">
        <v>1</v>
      </c>
      <c r="F343" s="38">
        <v>0</v>
      </c>
      <c r="G343" s="38">
        <v>0</v>
      </c>
      <c r="H343" s="35" t="s">
        <v>229</v>
      </c>
      <c r="I343" s="35"/>
      <c r="J343" s="29"/>
    </row>
    <row r="344" spans="1:10" x14ac:dyDescent="0.25">
      <c r="A344" s="37">
        <v>30078</v>
      </c>
      <c r="B344" s="35" t="s">
        <v>309</v>
      </c>
      <c r="C344" s="36">
        <v>0</v>
      </c>
      <c r="D344" s="35" t="s">
        <v>488</v>
      </c>
      <c r="E344" s="37">
        <v>1</v>
      </c>
      <c r="F344" s="38">
        <v>0</v>
      </c>
      <c r="G344" s="38">
        <v>0</v>
      </c>
      <c r="H344" s="35" t="s">
        <v>229</v>
      </c>
      <c r="I344" s="35"/>
      <c r="J344" s="29"/>
    </row>
    <row r="345" spans="1:10" x14ac:dyDescent="0.25">
      <c r="A345" s="37">
        <v>30080</v>
      </c>
      <c r="B345" s="35" t="s">
        <v>309</v>
      </c>
      <c r="C345" s="36">
        <v>0</v>
      </c>
      <c r="D345" s="35" t="s">
        <v>489</v>
      </c>
      <c r="E345" s="37">
        <v>1</v>
      </c>
      <c r="F345" s="38">
        <v>0</v>
      </c>
      <c r="G345" s="38">
        <v>0</v>
      </c>
      <c r="H345" s="35" t="s">
        <v>229</v>
      </c>
      <c r="I345" s="35"/>
      <c r="J345" s="29"/>
    </row>
    <row r="346" spans="1:10" x14ac:dyDescent="0.25">
      <c r="A346" s="37">
        <v>30081</v>
      </c>
      <c r="B346" s="35" t="s">
        <v>309</v>
      </c>
      <c r="C346" s="36">
        <v>0</v>
      </c>
      <c r="D346" s="35" t="s">
        <v>490</v>
      </c>
      <c r="E346" s="37">
        <v>1</v>
      </c>
      <c r="F346" s="38">
        <v>0</v>
      </c>
      <c r="G346" s="38">
        <v>0</v>
      </c>
      <c r="H346" s="35" t="s">
        <v>229</v>
      </c>
      <c r="I346" s="35"/>
      <c r="J346" s="29"/>
    </row>
    <row r="347" spans="1:10" x14ac:dyDescent="0.25">
      <c r="A347" s="37">
        <v>30082</v>
      </c>
      <c r="B347" s="35" t="s">
        <v>309</v>
      </c>
      <c r="C347" s="36">
        <v>0</v>
      </c>
      <c r="D347" s="35" t="s">
        <v>491</v>
      </c>
      <c r="E347" s="37">
        <v>1</v>
      </c>
      <c r="F347" s="38">
        <v>0</v>
      </c>
      <c r="G347" s="38">
        <v>0</v>
      </c>
      <c r="H347" s="35" t="s">
        <v>229</v>
      </c>
      <c r="I347" s="35"/>
      <c r="J347" s="29"/>
    </row>
    <row r="348" spans="1:10" x14ac:dyDescent="0.25">
      <c r="A348" s="37">
        <v>30083</v>
      </c>
      <c r="B348" s="35" t="s">
        <v>309</v>
      </c>
      <c r="C348" s="36">
        <v>0</v>
      </c>
      <c r="D348" s="35" t="s">
        <v>492</v>
      </c>
      <c r="E348" s="37">
        <v>1</v>
      </c>
      <c r="F348" s="38">
        <v>0</v>
      </c>
      <c r="G348" s="38">
        <v>0</v>
      </c>
      <c r="H348" s="35" t="s">
        <v>229</v>
      </c>
      <c r="I348" s="35"/>
      <c r="J348" s="29"/>
    </row>
    <row r="349" spans="1:10" x14ac:dyDescent="0.25">
      <c r="A349" s="37">
        <v>30084</v>
      </c>
      <c r="B349" s="35" t="s">
        <v>309</v>
      </c>
      <c r="C349" s="36">
        <v>0</v>
      </c>
      <c r="D349" s="35" t="s">
        <v>493</v>
      </c>
      <c r="E349" s="37">
        <v>1</v>
      </c>
      <c r="F349" s="38">
        <v>0</v>
      </c>
      <c r="G349" s="38">
        <v>0</v>
      </c>
      <c r="H349" s="35" t="s">
        <v>229</v>
      </c>
      <c r="I349" s="35"/>
      <c r="J349" s="29"/>
    </row>
    <row r="350" spans="1:10" x14ac:dyDescent="0.25">
      <c r="A350" s="37">
        <v>30085</v>
      </c>
      <c r="B350" s="35" t="s">
        <v>309</v>
      </c>
      <c r="C350" s="36">
        <v>0</v>
      </c>
      <c r="D350" s="35" t="s">
        <v>494</v>
      </c>
      <c r="E350" s="37">
        <v>1</v>
      </c>
      <c r="F350" s="38">
        <v>0</v>
      </c>
      <c r="G350" s="38">
        <v>0</v>
      </c>
      <c r="H350" s="35" t="s">
        <v>229</v>
      </c>
      <c r="I350" s="35"/>
      <c r="J350" s="29"/>
    </row>
    <row r="351" spans="1:10" x14ac:dyDescent="0.25">
      <c r="A351" s="37">
        <v>30086</v>
      </c>
      <c r="B351" s="35" t="s">
        <v>309</v>
      </c>
      <c r="C351" s="36">
        <v>0</v>
      </c>
      <c r="D351" s="35" t="s">
        <v>495</v>
      </c>
      <c r="E351" s="37">
        <v>1</v>
      </c>
      <c r="F351" s="38">
        <v>0</v>
      </c>
      <c r="G351" s="38">
        <v>0</v>
      </c>
      <c r="H351" s="35" t="s">
        <v>229</v>
      </c>
      <c r="I351" s="35"/>
      <c r="J351" s="29"/>
    </row>
    <row r="352" spans="1:10" x14ac:dyDescent="0.25">
      <c r="A352" s="37">
        <v>30087</v>
      </c>
      <c r="B352" s="35" t="s">
        <v>309</v>
      </c>
      <c r="C352" s="36">
        <v>0</v>
      </c>
      <c r="D352" s="35" t="s">
        <v>496</v>
      </c>
      <c r="E352" s="37">
        <v>1</v>
      </c>
      <c r="F352" s="38">
        <v>0</v>
      </c>
      <c r="G352" s="38">
        <v>0</v>
      </c>
      <c r="H352" s="35" t="s">
        <v>229</v>
      </c>
      <c r="I352" s="35"/>
      <c r="J352" s="29"/>
    </row>
    <row r="353" spans="1:10" x14ac:dyDescent="0.25">
      <c r="A353" s="37">
        <v>30088</v>
      </c>
      <c r="B353" s="35" t="s">
        <v>309</v>
      </c>
      <c r="C353" s="36">
        <v>0</v>
      </c>
      <c r="D353" s="35" t="s">
        <v>497</v>
      </c>
      <c r="E353" s="37">
        <v>1</v>
      </c>
      <c r="F353" s="38">
        <v>0</v>
      </c>
      <c r="G353" s="38">
        <v>0</v>
      </c>
      <c r="H353" s="35" t="s">
        <v>229</v>
      </c>
      <c r="I353" s="35"/>
      <c r="J353" s="29"/>
    </row>
    <row r="354" spans="1:10" x14ac:dyDescent="0.25">
      <c r="A354" s="37">
        <v>30090</v>
      </c>
      <c r="B354" s="35" t="s">
        <v>309</v>
      </c>
      <c r="C354" s="36">
        <v>0</v>
      </c>
      <c r="D354" s="35" t="s">
        <v>498</v>
      </c>
      <c r="E354" s="37">
        <v>1</v>
      </c>
      <c r="F354" s="38">
        <v>0</v>
      </c>
      <c r="G354" s="38">
        <v>0</v>
      </c>
      <c r="H354" s="35" t="s">
        <v>229</v>
      </c>
      <c r="I354" s="35"/>
      <c r="J354" s="29"/>
    </row>
    <row r="355" spans="1:10" x14ac:dyDescent="0.25">
      <c r="A355" s="37">
        <v>30089</v>
      </c>
      <c r="B355" s="35" t="s">
        <v>309</v>
      </c>
      <c r="C355" s="36">
        <v>0</v>
      </c>
      <c r="D355" s="35" t="s">
        <v>499</v>
      </c>
      <c r="E355" s="37">
        <v>1</v>
      </c>
      <c r="F355" s="38">
        <v>0</v>
      </c>
      <c r="G355" s="38">
        <v>0</v>
      </c>
      <c r="H355" s="35" t="s">
        <v>229</v>
      </c>
      <c r="I355" s="35"/>
      <c r="J355" s="29"/>
    </row>
    <row r="356" spans="1:10" x14ac:dyDescent="0.25">
      <c r="A356" s="37">
        <v>30176</v>
      </c>
      <c r="B356" s="35" t="s">
        <v>309</v>
      </c>
      <c r="C356" s="36">
        <v>15126</v>
      </c>
      <c r="D356" s="35" t="s">
        <v>383</v>
      </c>
      <c r="E356" s="37">
        <v>1</v>
      </c>
      <c r="F356" s="38">
        <v>12.23</v>
      </c>
      <c r="G356" s="38">
        <v>16.783000000000001</v>
      </c>
      <c r="H356" s="35" t="s">
        <v>229</v>
      </c>
      <c r="I356" s="35"/>
      <c r="J356" s="29"/>
    </row>
    <row r="357" spans="1:10" x14ac:dyDescent="0.25">
      <c r="A357" s="37">
        <v>30180</v>
      </c>
      <c r="B357" s="35" t="s">
        <v>309</v>
      </c>
      <c r="C357" s="36">
        <v>15162</v>
      </c>
      <c r="D357" s="35" t="s">
        <v>387</v>
      </c>
      <c r="E357" s="37">
        <v>1</v>
      </c>
      <c r="F357" s="38">
        <v>1.8260000000000001</v>
      </c>
      <c r="G357" s="38">
        <v>15.292</v>
      </c>
      <c r="H357" s="35" t="s">
        <v>229</v>
      </c>
      <c r="I357" s="35"/>
      <c r="J357" s="29"/>
    </row>
    <row r="358" spans="1:10" x14ac:dyDescent="0.25">
      <c r="A358" s="42"/>
      <c r="B358" s="43" t="s">
        <v>500</v>
      </c>
      <c r="C358" s="44"/>
      <c r="D358" s="45" t="str">
        <f>VLOOKUP(B358,[1]Meetmed!$C$2:$E$15,3,FALSE)</f>
        <v>Teede rekonstrueerimine</v>
      </c>
      <c r="E358" s="42"/>
      <c r="F358" s="46"/>
      <c r="G358" s="46"/>
      <c r="H358" s="42"/>
      <c r="I358" s="42"/>
      <c r="J358" s="29"/>
    </row>
    <row r="359" spans="1:10" x14ac:dyDescent="0.25">
      <c r="A359" s="37">
        <v>18503</v>
      </c>
      <c r="B359" s="35" t="s">
        <v>500</v>
      </c>
      <c r="C359" s="36">
        <v>14</v>
      </c>
      <c r="D359" s="35" t="s">
        <v>501</v>
      </c>
      <c r="E359" s="37">
        <v>1</v>
      </c>
      <c r="F359" s="38">
        <v>4.2839999999999998</v>
      </c>
      <c r="G359" s="38">
        <v>11.712999999999999</v>
      </c>
      <c r="H359" s="35" t="s">
        <v>207</v>
      </c>
      <c r="I359" s="35"/>
      <c r="J359" s="29"/>
    </row>
    <row r="360" spans="1:10" x14ac:dyDescent="0.25">
      <c r="A360" s="37">
        <v>18504</v>
      </c>
      <c r="B360" s="35" t="s">
        <v>500</v>
      </c>
      <c r="C360" s="36">
        <v>14</v>
      </c>
      <c r="D360" s="35" t="s">
        <v>501</v>
      </c>
      <c r="E360" s="37">
        <v>1</v>
      </c>
      <c r="F360" s="38">
        <v>11.712999999999999</v>
      </c>
      <c r="G360" s="38">
        <v>24.56</v>
      </c>
      <c r="H360" s="35" t="s">
        <v>207</v>
      </c>
      <c r="I360" s="35"/>
      <c r="J360" s="29"/>
    </row>
    <row r="361" spans="1:10" x14ac:dyDescent="0.25">
      <c r="A361" s="37">
        <v>18525</v>
      </c>
      <c r="B361" s="35" t="s">
        <v>500</v>
      </c>
      <c r="C361" s="36">
        <v>14</v>
      </c>
      <c r="D361" s="35" t="s">
        <v>501</v>
      </c>
      <c r="E361" s="37">
        <v>1</v>
      </c>
      <c r="F361" s="38">
        <v>30.053999999999998</v>
      </c>
      <c r="G361" s="38">
        <v>31.382000000000001</v>
      </c>
      <c r="H361" s="35" t="s">
        <v>207</v>
      </c>
      <c r="I361" s="35"/>
      <c r="J361" s="29"/>
    </row>
    <row r="362" spans="1:10" x14ac:dyDescent="0.25">
      <c r="A362" s="37">
        <v>12427</v>
      </c>
      <c r="B362" s="35" t="s">
        <v>500</v>
      </c>
      <c r="C362" s="36">
        <v>29</v>
      </c>
      <c r="D362" s="35" t="s">
        <v>502</v>
      </c>
      <c r="E362" s="37">
        <v>1</v>
      </c>
      <c r="F362" s="38">
        <v>14.340999999999999</v>
      </c>
      <c r="G362" s="38">
        <v>25.038</v>
      </c>
      <c r="H362" s="35" t="s">
        <v>207</v>
      </c>
      <c r="I362" s="35"/>
      <c r="J362" s="29"/>
    </row>
    <row r="363" spans="1:10" x14ac:dyDescent="0.25">
      <c r="A363" s="37">
        <v>18518</v>
      </c>
      <c r="B363" s="35" t="s">
        <v>500</v>
      </c>
      <c r="C363" s="36">
        <v>57</v>
      </c>
      <c r="D363" s="35" t="s">
        <v>503</v>
      </c>
      <c r="E363" s="37">
        <v>1</v>
      </c>
      <c r="F363" s="38">
        <v>16.408000000000001</v>
      </c>
      <c r="G363" s="38">
        <v>23.832000000000001</v>
      </c>
      <c r="H363" s="35" t="s">
        <v>207</v>
      </c>
      <c r="I363" s="35"/>
      <c r="J363" s="29"/>
    </row>
    <row r="364" spans="1:10" x14ac:dyDescent="0.25">
      <c r="A364" s="37">
        <v>18834</v>
      </c>
      <c r="B364" s="35" t="s">
        <v>500</v>
      </c>
      <c r="C364" s="36">
        <v>11105</v>
      </c>
      <c r="D364" s="35" t="s">
        <v>218</v>
      </c>
      <c r="E364" s="37">
        <v>1</v>
      </c>
      <c r="F364" s="38">
        <v>5.2999999999999999E-2</v>
      </c>
      <c r="G364" s="38">
        <v>1.54</v>
      </c>
      <c r="H364" s="35" t="s">
        <v>207</v>
      </c>
      <c r="I364" s="35"/>
      <c r="J364" s="29"/>
    </row>
    <row r="365" spans="1:10" x14ac:dyDescent="0.25">
      <c r="A365" s="37">
        <v>12431</v>
      </c>
      <c r="B365" s="35" t="s">
        <v>500</v>
      </c>
      <c r="C365" s="36">
        <v>11115</v>
      </c>
      <c r="D365" s="35" t="s">
        <v>504</v>
      </c>
      <c r="E365" s="37">
        <v>1</v>
      </c>
      <c r="F365" s="38">
        <v>9.6910000000000007</v>
      </c>
      <c r="G365" s="38">
        <v>12.569000000000001</v>
      </c>
      <c r="H365" s="35" t="s">
        <v>207</v>
      </c>
      <c r="I365" s="35"/>
      <c r="J365" s="29"/>
    </row>
    <row r="366" spans="1:10" x14ac:dyDescent="0.25">
      <c r="A366" s="37">
        <v>18851</v>
      </c>
      <c r="B366" s="35" t="s">
        <v>500</v>
      </c>
      <c r="C366" s="36">
        <v>11162</v>
      </c>
      <c r="D366" s="35" t="s">
        <v>505</v>
      </c>
      <c r="E366" s="37">
        <v>1</v>
      </c>
      <c r="F366" s="38">
        <v>2.8340000000000001</v>
      </c>
      <c r="G366" s="38">
        <v>3.57</v>
      </c>
      <c r="H366" s="35" t="s">
        <v>207</v>
      </c>
      <c r="I366" s="35"/>
      <c r="J366" s="29"/>
    </row>
    <row r="367" spans="1:10" x14ac:dyDescent="0.25">
      <c r="A367" s="37">
        <v>18524</v>
      </c>
      <c r="B367" s="35" t="s">
        <v>500</v>
      </c>
      <c r="C367" s="36">
        <v>11230</v>
      </c>
      <c r="D367" s="35" t="s">
        <v>506</v>
      </c>
      <c r="E367" s="37">
        <v>1</v>
      </c>
      <c r="F367" s="38">
        <v>51.548000000000002</v>
      </c>
      <c r="G367" s="38">
        <v>57.838000000000001</v>
      </c>
      <c r="H367" s="35" t="s">
        <v>207</v>
      </c>
      <c r="I367" s="35"/>
      <c r="J367" s="29"/>
    </row>
    <row r="368" spans="1:10" x14ac:dyDescent="0.25">
      <c r="A368" s="37">
        <v>12439</v>
      </c>
      <c r="B368" s="35" t="s">
        <v>500</v>
      </c>
      <c r="C368" s="36">
        <v>11370</v>
      </c>
      <c r="D368" s="35" t="s">
        <v>360</v>
      </c>
      <c r="E368" s="37">
        <v>1</v>
      </c>
      <c r="F368" s="38">
        <v>1.4179999999999999</v>
      </c>
      <c r="G368" s="38">
        <v>9.01</v>
      </c>
      <c r="H368" s="35" t="s">
        <v>207</v>
      </c>
      <c r="I368" s="35"/>
      <c r="J368" s="29"/>
    </row>
    <row r="369" spans="1:10" x14ac:dyDescent="0.25">
      <c r="A369" s="37">
        <v>12467</v>
      </c>
      <c r="B369" s="35" t="s">
        <v>500</v>
      </c>
      <c r="C369" s="36">
        <v>15124</v>
      </c>
      <c r="D369" s="35" t="s">
        <v>382</v>
      </c>
      <c r="E369" s="37">
        <v>1</v>
      </c>
      <c r="F369" s="38">
        <v>12.108000000000001</v>
      </c>
      <c r="G369" s="38">
        <v>14.42</v>
      </c>
      <c r="H369" s="35" t="s">
        <v>207</v>
      </c>
      <c r="I369" s="35"/>
      <c r="J369" s="29"/>
    </row>
    <row r="370" spans="1:10" x14ac:dyDescent="0.25">
      <c r="A370" s="37">
        <v>18522</v>
      </c>
      <c r="B370" s="35" t="s">
        <v>500</v>
      </c>
      <c r="C370" s="36">
        <v>15126</v>
      </c>
      <c r="D370" s="35" t="s">
        <v>383</v>
      </c>
      <c r="E370" s="37">
        <v>1</v>
      </c>
      <c r="F370" s="38">
        <v>12.2</v>
      </c>
      <c r="G370" s="38">
        <v>16.786000000000001</v>
      </c>
      <c r="H370" s="35" t="s">
        <v>207</v>
      </c>
      <c r="I370" s="35"/>
      <c r="J370" s="29"/>
    </row>
    <row r="371" spans="1:10" x14ac:dyDescent="0.25">
      <c r="A371" s="37">
        <v>18523</v>
      </c>
      <c r="B371" s="35" t="s">
        <v>500</v>
      </c>
      <c r="C371" s="36">
        <v>19101</v>
      </c>
      <c r="D371" s="35" t="s">
        <v>507</v>
      </c>
      <c r="E371" s="37">
        <v>1</v>
      </c>
      <c r="F371" s="38">
        <v>8.8379999999999992</v>
      </c>
      <c r="G371" s="38">
        <v>14.484999999999999</v>
      </c>
      <c r="H371" s="35" t="s">
        <v>207</v>
      </c>
      <c r="I371" s="35"/>
      <c r="J371" s="29"/>
    </row>
    <row r="372" spans="1:10" x14ac:dyDescent="0.25">
      <c r="A372" s="37">
        <v>12370</v>
      </c>
      <c r="B372" s="35" t="s">
        <v>500</v>
      </c>
      <c r="C372" s="36">
        <v>19201</v>
      </c>
      <c r="D372" s="35" t="s">
        <v>508</v>
      </c>
      <c r="E372" s="37">
        <v>1</v>
      </c>
      <c r="F372" s="38">
        <v>23.68</v>
      </c>
      <c r="G372" s="38">
        <v>32.11</v>
      </c>
      <c r="H372" s="35" t="s">
        <v>207</v>
      </c>
      <c r="I372" s="35"/>
      <c r="J372" s="29"/>
    </row>
    <row r="373" spans="1:10" x14ac:dyDescent="0.25">
      <c r="A373" s="37">
        <v>12371</v>
      </c>
      <c r="B373" s="35" t="s">
        <v>500</v>
      </c>
      <c r="C373" s="36">
        <v>19277</v>
      </c>
      <c r="D373" s="35" t="s">
        <v>422</v>
      </c>
      <c r="E373" s="37">
        <v>1</v>
      </c>
      <c r="F373" s="38">
        <v>0</v>
      </c>
      <c r="G373" s="38">
        <v>5.7679999999999998</v>
      </c>
      <c r="H373" s="35" t="s">
        <v>207</v>
      </c>
      <c r="I373" s="35"/>
      <c r="J373" s="29"/>
    </row>
    <row r="374" spans="1:10" x14ac:dyDescent="0.25">
      <c r="A374" s="37">
        <v>18510</v>
      </c>
      <c r="B374" s="35" t="s">
        <v>500</v>
      </c>
      <c r="C374" s="36">
        <v>21140</v>
      </c>
      <c r="D374" s="35" t="s">
        <v>509</v>
      </c>
      <c r="E374" s="37">
        <v>1</v>
      </c>
      <c r="F374" s="38">
        <v>0</v>
      </c>
      <c r="G374" s="38">
        <v>1.8149999999999999</v>
      </c>
      <c r="H374" s="35" t="s">
        <v>207</v>
      </c>
      <c r="I374" s="35"/>
      <c r="J374" s="29"/>
    </row>
    <row r="375" spans="1:10" x14ac:dyDescent="0.25">
      <c r="A375" s="37">
        <v>12374</v>
      </c>
      <c r="B375" s="35" t="s">
        <v>500</v>
      </c>
      <c r="C375" s="36">
        <v>24124</v>
      </c>
      <c r="D375" s="35" t="s">
        <v>467</v>
      </c>
      <c r="E375" s="37">
        <v>1</v>
      </c>
      <c r="F375" s="38">
        <v>21.27</v>
      </c>
      <c r="G375" s="38">
        <v>22.504999999999999</v>
      </c>
      <c r="H375" s="35" t="s">
        <v>207</v>
      </c>
      <c r="I375" s="35"/>
      <c r="J375" s="29"/>
    </row>
    <row r="376" spans="1:10" x14ac:dyDescent="0.25">
      <c r="A376" s="37">
        <v>12339</v>
      </c>
      <c r="B376" s="35" t="s">
        <v>500</v>
      </c>
      <c r="C376" s="36">
        <v>20</v>
      </c>
      <c r="D376" s="35" t="s">
        <v>510</v>
      </c>
      <c r="E376" s="37">
        <v>1</v>
      </c>
      <c r="F376" s="38">
        <v>16.914000000000001</v>
      </c>
      <c r="G376" s="38">
        <v>28.356999999999999</v>
      </c>
      <c r="H376" s="35" t="s">
        <v>220</v>
      </c>
      <c r="I376" s="35"/>
      <c r="J376" s="29"/>
    </row>
    <row r="377" spans="1:10" x14ac:dyDescent="0.25">
      <c r="A377" s="37">
        <v>12454</v>
      </c>
      <c r="B377" s="35" t="s">
        <v>500</v>
      </c>
      <c r="C377" s="36">
        <v>25</v>
      </c>
      <c r="D377" s="35" t="s">
        <v>511</v>
      </c>
      <c r="E377" s="37">
        <v>1</v>
      </c>
      <c r="F377" s="38">
        <v>21.25</v>
      </c>
      <c r="G377" s="38">
        <v>25.3</v>
      </c>
      <c r="H377" s="35" t="s">
        <v>220</v>
      </c>
      <c r="I377" s="35"/>
      <c r="J377" s="29"/>
    </row>
    <row r="378" spans="1:10" x14ac:dyDescent="0.25">
      <c r="A378" s="37">
        <v>12436</v>
      </c>
      <c r="B378" s="35" t="s">
        <v>500</v>
      </c>
      <c r="C378" s="36">
        <v>11220</v>
      </c>
      <c r="D378" s="35" t="s">
        <v>512</v>
      </c>
      <c r="E378" s="37">
        <v>1</v>
      </c>
      <c r="F378" s="38">
        <v>8.6999999999999993</v>
      </c>
      <c r="G378" s="38">
        <v>16.175000000000001</v>
      </c>
      <c r="H378" s="35" t="s">
        <v>220</v>
      </c>
      <c r="I378" s="35"/>
      <c r="J378" s="29"/>
    </row>
    <row r="379" spans="1:10" x14ac:dyDescent="0.25">
      <c r="A379" s="37">
        <v>27966</v>
      </c>
      <c r="B379" s="35" t="s">
        <v>500</v>
      </c>
      <c r="C379" s="36">
        <v>0</v>
      </c>
      <c r="D379" s="35" t="s">
        <v>513</v>
      </c>
      <c r="E379" s="37">
        <v>1</v>
      </c>
      <c r="F379" s="38">
        <v>0</v>
      </c>
      <c r="G379" s="38">
        <v>0</v>
      </c>
      <c r="H379" s="35" t="s">
        <v>229</v>
      </c>
      <c r="I379" s="35"/>
      <c r="J379" s="29"/>
    </row>
    <row r="380" spans="1:10" x14ac:dyDescent="0.25">
      <c r="A380" s="37">
        <v>11668</v>
      </c>
      <c r="B380" s="35" t="s">
        <v>500</v>
      </c>
      <c r="C380" s="36">
        <v>88</v>
      </c>
      <c r="D380" s="35" t="s">
        <v>514</v>
      </c>
      <c r="E380" s="37">
        <v>1</v>
      </c>
      <c r="F380" s="38">
        <v>10.256</v>
      </c>
      <c r="G380" s="38">
        <v>21.303999999999998</v>
      </c>
      <c r="H380" s="35" t="s">
        <v>229</v>
      </c>
      <c r="I380" s="35"/>
      <c r="J380" s="29"/>
    </row>
    <row r="381" spans="1:10" x14ac:dyDescent="0.25">
      <c r="A381" s="42"/>
      <c r="B381" s="43" t="s">
        <v>515</v>
      </c>
      <c r="C381" s="44"/>
      <c r="D381" s="45" t="str">
        <f>VLOOKUP(B381,[1]Meetmed!$C$2:$E$15,3,FALSE)</f>
        <v>Säästlikumaid liikumisviise soodustava taristu rajamine</v>
      </c>
      <c r="E381" s="42"/>
      <c r="F381" s="46"/>
      <c r="G381" s="46"/>
      <c r="H381" s="42"/>
      <c r="I381" s="42"/>
      <c r="J381" s="29"/>
    </row>
    <row r="382" spans="1:10" x14ac:dyDescent="0.25">
      <c r="A382" s="37">
        <v>23843</v>
      </c>
      <c r="B382" s="35" t="s">
        <v>515</v>
      </c>
      <c r="C382" s="36">
        <v>23164</v>
      </c>
      <c r="D382" s="35" t="s">
        <v>516</v>
      </c>
      <c r="E382" s="37">
        <v>1</v>
      </c>
      <c r="F382" s="38">
        <v>0.3</v>
      </c>
      <c r="G382" s="38">
        <v>0.31</v>
      </c>
      <c r="H382" s="35" t="s">
        <v>207</v>
      </c>
      <c r="I382" s="35"/>
      <c r="J382" s="29"/>
    </row>
    <row r="383" spans="1:10" x14ac:dyDescent="0.25">
      <c r="A383" s="37">
        <v>23836</v>
      </c>
      <c r="B383" s="35" t="s">
        <v>515</v>
      </c>
      <c r="C383" s="36">
        <v>28</v>
      </c>
      <c r="D383" s="35" t="s">
        <v>517</v>
      </c>
      <c r="E383" s="37">
        <v>1</v>
      </c>
      <c r="F383" s="38">
        <v>0.36499999999999999</v>
      </c>
      <c r="G383" s="38">
        <v>3.9649999999999999</v>
      </c>
      <c r="H383" s="35" t="s">
        <v>220</v>
      </c>
      <c r="I383" s="35"/>
      <c r="J383" s="29"/>
    </row>
    <row r="384" spans="1:10" x14ac:dyDescent="0.25">
      <c r="A384" s="37">
        <v>23808</v>
      </c>
      <c r="B384" s="35" t="s">
        <v>515</v>
      </c>
      <c r="C384" s="36">
        <v>41</v>
      </c>
      <c r="D384" s="35" t="s">
        <v>518</v>
      </c>
      <c r="E384" s="37">
        <v>1</v>
      </c>
      <c r="F384" s="38">
        <v>12.2</v>
      </c>
      <c r="G384" s="38">
        <v>13</v>
      </c>
      <c r="H384" s="35" t="s">
        <v>220</v>
      </c>
      <c r="I384" s="35"/>
      <c r="J384" s="29"/>
    </row>
    <row r="385" spans="1:10" x14ac:dyDescent="0.25">
      <c r="A385" s="37">
        <v>23782</v>
      </c>
      <c r="B385" s="35" t="s">
        <v>515</v>
      </c>
      <c r="C385" s="36">
        <v>11251</v>
      </c>
      <c r="D385" s="35" t="s">
        <v>519</v>
      </c>
      <c r="E385" s="37">
        <v>1</v>
      </c>
      <c r="F385" s="38">
        <v>2.2999999999999998</v>
      </c>
      <c r="G385" s="38">
        <v>2.31</v>
      </c>
      <c r="H385" s="35" t="s">
        <v>220</v>
      </c>
      <c r="I385" s="35"/>
      <c r="J385" s="29"/>
    </row>
    <row r="386" spans="1:10" x14ac:dyDescent="0.25">
      <c r="A386" s="37">
        <v>23829</v>
      </c>
      <c r="B386" s="35" t="s">
        <v>515</v>
      </c>
      <c r="C386" s="36">
        <v>11390</v>
      </c>
      <c r="D386" s="35" t="s">
        <v>520</v>
      </c>
      <c r="E386" s="37">
        <v>1</v>
      </c>
      <c r="F386" s="38">
        <v>6.3</v>
      </c>
      <c r="G386" s="38">
        <v>7.2</v>
      </c>
      <c r="H386" s="35" t="s">
        <v>220</v>
      </c>
      <c r="I386" s="35"/>
      <c r="J386" s="29"/>
    </row>
    <row r="387" spans="1:10" x14ac:dyDescent="0.25">
      <c r="A387" s="42"/>
      <c r="B387" s="43" t="s">
        <v>521</v>
      </c>
      <c r="C387" s="44"/>
      <c r="D387" s="45" t="str">
        <f>VLOOKUP(B387,[1]Meetmed!$C$2:$E$15,3,FALSE)</f>
        <v>Sildade remont</v>
      </c>
      <c r="E387" s="42"/>
      <c r="F387" s="46"/>
      <c r="G387" s="46"/>
      <c r="H387" s="42"/>
      <c r="I387" s="42"/>
      <c r="J387" s="29"/>
    </row>
    <row r="388" spans="1:10" x14ac:dyDescent="0.25">
      <c r="A388" s="37">
        <v>17555</v>
      </c>
      <c r="B388" s="35" t="s">
        <v>521</v>
      </c>
      <c r="C388" s="36">
        <v>15</v>
      </c>
      <c r="D388" s="35" t="s">
        <v>522</v>
      </c>
      <c r="E388" s="37">
        <v>1</v>
      </c>
      <c r="F388" s="38">
        <v>12.802</v>
      </c>
      <c r="G388" s="38">
        <v>12.824</v>
      </c>
      <c r="H388" s="35" t="s">
        <v>207</v>
      </c>
      <c r="I388" s="35">
        <v>71</v>
      </c>
      <c r="J388" s="29"/>
    </row>
    <row r="389" spans="1:10" x14ac:dyDescent="0.25">
      <c r="A389" s="37">
        <v>18902</v>
      </c>
      <c r="B389" s="35" t="s">
        <v>521</v>
      </c>
      <c r="C389" s="36">
        <v>52</v>
      </c>
      <c r="D389" s="35" t="s">
        <v>523</v>
      </c>
      <c r="E389" s="37">
        <v>1</v>
      </c>
      <c r="F389" s="38">
        <v>46.771000000000001</v>
      </c>
      <c r="G389" s="38">
        <v>46.890999999999998</v>
      </c>
      <c r="H389" s="35" t="s">
        <v>207</v>
      </c>
      <c r="I389" s="35">
        <v>976</v>
      </c>
      <c r="J389" s="29"/>
    </row>
    <row r="390" spans="1:10" x14ac:dyDescent="0.25">
      <c r="A390" s="37">
        <v>18919</v>
      </c>
      <c r="B390" s="35" t="s">
        <v>521</v>
      </c>
      <c r="C390" s="36">
        <v>60</v>
      </c>
      <c r="D390" s="35" t="s">
        <v>524</v>
      </c>
      <c r="E390" s="37">
        <v>1</v>
      </c>
      <c r="F390" s="38">
        <v>52.273000000000003</v>
      </c>
      <c r="G390" s="38">
        <v>52.279000000000003</v>
      </c>
      <c r="H390" s="35" t="s">
        <v>207</v>
      </c>
      <c r="I390" s="35">
        <v>361</v>
      </c>
      <c r="J390" s="29"/>
    </row>
    <row r="391" spans="1:10" x14ac:dyDescent="0.25">
      <c r="A391" s="37">
        <v>17566</v>
      </c>
      <c r="B391" s="35" t="s">
        <v>521</v>
      </c>
      <c r="C391" s="36">
        <v>63</v>
      </c>
      <c r="D391" s="35" t="s">
        <v>525</v>
      </c>
      <c r="E391" s="37">
        <v>1</v>
      </c>
      <c r="F391" s="38">
        <v>17.742999999999999</v>
      </c>
      <c r="G391" s="38">
        <v>17.8</v>
      </c>
      <c r="H391" s="35" t="s">
        <v>207</v>
      </c>
      <c r="I391" s="35">
        <v>818</v>
      </c>
      <c r="J391" s="29"/>
    </row>
    <row r="392" spans="1:10" x14ac:dyDescent="0.25">
      <c r="A392" s="37">
        <v>17578</v>
      </c>
      <c r="B392" s="35" t="s">
        <v>521</v>
      </c>
      <c r="C392" s="36">
        <v>79</v>
      </c>
      <c r="D392" s="35" t="s">
        <v>526</v>
      </c>
      <c r="E392" s="37">
        <v>1</v>
      </c>
      <c r="F392" s="38">
        <v>2.1429999999999998</v>
      </c>
      <c r="G392" s="38">
        <v>2.15</v>
      </c>
      <c r="H392" s="35" t="s">
        <v>207</v>
      </c>
      <c r="I392" s="35">
        <v>1048</v>
      </c>
      <c r="J392" s="29"/>
    </row>
    <row r="393" spans="1:10" x14ac:dyDescent="0.25">
      <c r="A393" s="37">
        <v>30118</v>
      </c>
      <c r="B393" s="35" t="s">
        <v>521</v>
      </c>
      <c r="C393" s="36">
        <v>11202</v>
      </c>
      <c r="D393" s="35" t="s">
        <v>527</v>
      </c>
      <c r="E393" s="37">
        <v>1</v>
      </c>
      <c r="F393" s="38">
        <v>22.672000000000001</v>
      </c>
      <c r="G393" s="38">
        <v>22.675999999999998</v>
      </c>
      <c r="H393" s="35" t="s">
        <v>207</v>
      </c>
      <c r="I393" s="35">
        <v>286</v>
      </c>
      <c r="J393" s="29"/>
    </row>
    <row r="394" spans="1:10" x14ac:dyDescent="0.25">
      <c r="A394" s="37">
        <v>23358</v>
      </c>
      <c r="B394" s="35" t="s">
        <v>521</v>
      </c>
      <c r="C394" s="36">
        <v>14107</v>
      </c>
      <c r="D394" s="35" t="s">
        <v>528</v>
      </c>
      <c r="E394" s="37">
        <v>1</v>
      </c>
      <c r="F394" s="38">
        <v>4.149</v>
      </c>
      <c r="G394" s="38">
        <v>4.1719999999999997</v>
      </c>
      <c r="H394" s="35" t="s">
        <v>207</v>
      </c>
      <c r="I394" s="35">
        <v>494</v>
      </c>
      <c r="J394" s="29"/>
    </row>
    <row r="395" spans="1:10" x14ac:dyDescent="0.25">
      <c r="A395" s="37">
        <v>18893</v>
      </c>
      <c r="B395" s="35" t="s">
        <v>521</v>
      </c>
      <c r="C395" s="36">
        <v>14151</v>
      </c>
      <c r="D395" s="35" t="s">
        <v>529</v>
      </c>
      <c r="E395" s="37">
        <v>1</v>
      </c>
      <c r="F395" s="38">
        <v>0.249</v>
      </c>
      <c r="G395" s="38">
        <v>0.26500000000000001</v>
      </c>
      <c r="H395" s="35" t="s">
        <v>207</v>
      </c>
      <c r="I395" s="35">
        <v>507</v>
      </c>
      <c r="J395" s="29"/>
    </row>
    <row r="396" spans="1:10" x14ac:dyDescent="0.25">
      <c r="A396" s="37">
        <v>18914</v>
      </c>
      <c r="B396" s="35" t="s">
        <v>521</v>
      </c>
      <c r="C396" s="36">
        <v>15129</v>
      </c>
      <c r="D396" s="35" t="s">
        <v>530</v>
      </c>
      <c r="E396" s="37">
        <v>1</v>
      </c>
      <c r="F396" s="38">
        <v>10.545999999999999</v>
      </c>
      <c r="G396" s="38">
        <v>10.564</v>
      </c>
      <c r="H396" s="35" t="s">
        <v>207</v>
      </c>
      <c r="I396" s="35">
        <v>235</v>
      </c>
      <c r="J396" s="29"/>
    </row>
    <row r="397" spans="1:10" x14ac:dyDescent="0.25">
      <c r="A397" s="37">
        <v>18912</v>
      </c>
      <c r="B397" s="35" t="s">
        <v>521</v>
      </c>
      <c r="C397" s="36">
        <v>15170</v>
      </c>
      <c r="D397" s="35" t="s">
        <v>531</v>
      </c>
      <c r="E397" s="37">
        <v>1</v>
      </c>
      <c r="F397" s="38">
        <v>3.956</v>
      </c>
      <c r="G397" s="38">
        <v>3.97</v>
      </c>
      <c r="H397" s="35" t="s">
        <v>207</v>
      </c>
      <c r="I397" s="35">
        <v>246</v>
      </c>
      <c r="J397" s="29"/>
    </row>
    <row r="398" spans="1:10" x14ac:dyDescent="0.25">
      <c r="A398" s="37">
        <v>23359</v>
      </c>
      <c r="B398" s="35" t="s">
        <v>521</v>
      </c>
      <c r="C398" s="36">
        <v>15206</v>
      </c>
      <c r="D398" s="35" t="s">
        <v>532</v>
      </c>
      <c r="E398" s="37">
        <v>1</v>
      </c>
      <c r="F398" s="38">
        <v>6.1109999999999998</v>
      </c>
      <c r="G398" s="38">
        <v>6.1150000000000002</v>
      </c>
      <c r="H398" s="35" t="s">
        <v>207</v>
      </c>
      <c r="I398" s="35">
        <v>251</v>
      </c>
      <c r="J398" s="29"/>
    </row>
    <row r="399" spans="1:10" x14ac:dyDescent="0.25">
      <c r="A399" s="37">
        <v>23362</v>
      </c>
      <c r="B399" s="35" t="s">
        <v>521</v>
      </c>
      <c r="C399" s="36">
        <v>17120</v>
      </c>
      <c r="D399" s="35" t="s">
        <v>533</v>
      </c>
      <c r="E399" s="37">
        <v>1</v>
      </c>
      <c r="F399" s="38">
        <v>7.6340000000000003</v>
      </c>
      <c r="G399" s="38">
        <v>7.6379999999999999</v>
      </c>
      <c r="H399" s="35" t="s">
        <v>207</v>
      </c>
      <c r="I399" s="35">
        <v>179</v>
      </c>
      <c r="J399" s="29"/>
    </row>
    <row r="400" spans="1:10" x14ac:dyDescent="0.25">
      <c r="A400" s="37">
        <v>27491</v>
      </c>
      <c r="B400" s="35" t="s">
        <v>521</v>
      </c>
      <c r="C400" s="36">
        <v>17151</v>
      </c>
      <c r="D400" s="35" t="s">
        <v>534</v>
      </c>
      <c r="E400" s="37">
        <v>1</v>
      </c>
      <c r="F400" s="38">
        <v>8.0399999999999991</v>
      </c>
      <c r="G400" s="38">
        <v>8.0440000000000005</v>
      </c>
      <c r="H400" s="35" t="s">
        <v>207</v>
      </c>
      <c r="I400" s="35">
        <v>182</v>
      </c>
      <c r="J400" s="29"/>
    </row>
    <row r="401" spans="1:10" x14ac:dyDescent="0.25">
      <c r="A401" s="37">
        <v>18921</v>
      </c>
      <c r="B401" s="35" t="s">
        <v>521</v>
      </c>
      <c r="C401" s="36">
        <v>19210</v>
      </c>
      <c r="D401" s="35" t="s">
        <v>535</v>
      </c>
      <c r="E401" s="37">
        <v>1</v>
      </c>
      <c r="F401" s="38">
        <v>19.419</v>
      </c>
      <c r="G401" s="38">
        <v>19.422999999999998</v>
      </c>
      <c r="H401" s="35" t="s">
        <v>207</v>
      </c>
      <c r="I401" s="35">
        <v>736</v>
      </c>
      <c r="J401" s="29"/>
    </row>
    <row r="402" spans="1:10" x14ac:dyDescent="0.25">
      <c r="A402" s="37">
        <v>18925</v>
      </c>
      <c r="B402" s="35" t="s">
        <v>521</v>
      </c>
      <c r="C402" s="36">
        <v>19270</v>
      </c>
      <c r="D402" s="35" t="s">
        <v>536</v>
      </c>
      <c r="E402" s="37">
        <v>1</v>
      </c>
      <c r="F402" s="38">
        <v>3.2919999999999998</v>
      </c>
      <c r="G402" s="38">
        <v>3.2959999999999998</v>
      </c>
      <c r="H402" s="35" t="s">
        <v>207</v>
      </c>
      <c r="I402" s="35">
        <v>749</v>
      </c>
      <c r="J402" s="29"/>
    </row>
    <row r="403" spans="1:10" x14ac:dyDescent="0.25">
      <c r="A403" s="37">
        <v>17587</v>
      </c>
      <c r="B403" s="35" t="s">
        <v>521</v>
      </c>
      <c r="C403" s="36">
        <v>20171</v>
      </c>
      <c r="D403" s="35" t="s">
        <v>537</v>
      </c>
      <c r="E403" s="37">
        <v>1</v>
      </c>
      <c r="F403" s="38">
        <v>9.0690000000000008</v>
      </c>
      <c r="G403" s="38">
        <v>9.1050000000000004</v>
      </c>
      <c r="H403" s="35" t="s">
        <v>207</v>
      </c>
      <c r="I403" s="35">
        <v>319</v>
      </c>
      <c r="J403" s="29"/>
    </row>
    <row r="404" spans="1:10" x14ac:dyDescent="0.25">
      <c r="A404" s="37">
        <v>18928</v>
      </c>
      <c r="B404" s="35" t="s">
        <v>521</v>
      </c>
      <c r="C404" s="36">
        <v>20181</v>
      </c>
      <c r="D404" s="35" t="s">
        <v>538</v>
      </c>
      <c r="E404" s="37">
        <v>1</v>
      </c>
      <c r="F404" s="38">
        <v>11.768000000000001</v>
      </c>
      <c r="G404" s="38">
        <v>11.814</v>
      </c>
      <c r="H404" s="35" t="s">
        <v>207</v>
      </c>
      <c r="I404" s="35">
        <v>327</v>
      </c>
      <c r="J404" s="29"/>
    </row>
    <row r="405" spans="1:10" x14ac:dyDescent="0.25">
      <c r="A405" s="37">
        <v>17580</v>
      </c>
      <c r="B405" s="35" t="s">
        <v>521</v>
      </c>
      <c r="C405" s="36">
        <v>21112</v>
      </c>
      <c r="D405" s="35" t="s">
        <v>539</v>
      </c>
      <c r="E405" s="37">
        <v>1</v>
      </c>
      <c r="F405" s="38">
        <v>2.609</v>
      </c>
      <c r="G405" s="38">
        <v>2.613</v>
      </c>
      <c r="H405" s="35" t="s">
        <v>207</v>
      </c>
      <c r="I405" s="35">
        <v>1057</v>
      </c>
      <c r="J405" s="29"/>
    </row>
    <row r="406" spans="1:10" x14ac:dyDescent="0.25">
      <c r="A406" s="37">
        <v>17579</v>
      </c>
      <c r="B406" s="35" t="s">
        <v>521</v>
      </c>
      <c r="C406" s="36">
        <v>21124</v>
      </c>
      <c r="D406" s="35" t="s">
        <v>540</v>
      </c>
      <c r="E406" s="37">
        <v>1</v>
      </c>
      <c r="F406" s="38">
        <v>7.7640000000000002</v>
      </c>
      <c r="G406" s="38">
        <v>7.77</v>
      </c>
      <c r="H406" s="35" t="s">
        <v>207</v>
      </c>
      <c r="I406" s="35">
        <v>1065</v>
      </c>
      <c r="J406" s="29"/>
    </row>
    <row r="407" spans="1:10" x14ac:dyDescent="0.25">
      <c r="A407" s="37">
        <v>30103</v>
      </c>
      <c r="B407" s="35" t="s">
        <v>521</v>
      </c>
      <c r="C407" s="36">
        <v>22250</v>
      </c>
      <c r="D407" s="35" t="s">
        <v>541</v>
      </c>
      <c r="E407" s="37">
        <v>1</v>
      </c>
      <c r="F407" s="38">
        <v>26.074999999999999</v>
      </c>
      <c r="G407" s="38">
        <v>26.077000000000002</v>
      </c>
      <c r="H407" s="35" t="s">
        <v>207</v>
      </c>
      <c r="I407" s="35"/>
      <c r="J407" s="29"/>
    </row>
    <row r="408" spans="1:10" x14ac:dyDescent="0.25">
      <c r="A408" s="37">
        <v>3182</v>
      </c>
      <c r="B408" s="35" t="s">
        <v>521</v>
      </c>
      <c r="C408" s="36">
        <v>23130</v>
      </c>
      <c r="D408" s="35" t="s">
        <v>542</v>
      </c>
      <c r="E408" s="37">
        <v>1</v>
      </c>
      <c r="F408" s="38">
        <v>0.9</v>
      </c>
      <c r="G408" s="38">
        <v>0.94</v>
      </c>
      <c r="H408" s="35" t="s">
        <v>207</v>
      </c>
      <c r="I408" s="35">
        <v>1003</v>
      </c>
      <c r="J408" s="29"/>
    </row>
    <row r="409" spans="1:10" x14ac:dyDescent="0.25">
      <c r="A409" s="37">
        <v>18904</v>
      </c>
      <c r="B409" s="35" t="s">
        <v>521</v>
      </c>
      <c r="C409" s="36">
        <v>23190</v>
      </c>
      <c r="D409" s="35" t="s">
        <v>543</v>
      </c>
      <c r="E409" s="37">
        <v>1</v>
      </c>
      <c r="F409" s="38">
        <v>6.7149999999999999</v>
      </c>
      <c r="G409" s="38">
        <v>6.7249999999999996</v>
      </c>
      <c r="H409" s="35" t="s">
        <v>207</v>
      </c>
      <c r="I409" s="35">
        <v>1018</v>
      </c>
      <c r="J409" s="29"/>
    </row>
    <row r="410" spans="1:10" x14ac:dyDescent="0.25">
      <c r="A410" s="37">
        <v>18905</v>
      </c>
      <c r="B410" s="35" t="s">
        <v>521</v>
      </c>
      <c r="C410" s="36">
        <v>23190</v>
      </c>
      <c r="D410" s="35" t="s">
        <v>544</v>
      </c>
      <c r="E410" s="37">
        <v>1</v>
      </c>
      <c r="F410" s="38">
        <v>6.734</v>
      </c>
      <c r="G410" s="38">
        <v>6.7519999999999998</v>
      </c>
      <c r="H410" s="35" t="s">
        <v>207</v>
      </c>
      <c r="I410" s="35">
        <v>1019</v>
      </c>
      <c r="J410" s="29"/>
    </row>
    <row r="411" spans="1:10" x14ac:dyDescent="0.25">
      <c r="A411" s="37">
        <v>18920</v>
      </c>
      <c r="B411" s="35" t="s">
        <v>521</v>
      </c>
      <c r="C411" s="36">
        <v>24112</v>
      </c>
      <c r="D411" s="35" t="s">
        <v>545</v>
      </c>
      <c r="E411" s="37">
        <v>1</v>
      </c>
      <c r="F411" s="38">
        <v>4.5069999999999997</v>
      </c>
      <c r="G411" s="38">
        <v>4.5650000000000004</v>
      </c>
      <c r="H411" s="35" t="s">
        <v>207</v>
      </c>
      <c r="I411" s="35">
        <v>632</v>
      </c>
      <c r="J411" s="29"/>
    </row>
    <row r="412" spans="1:10" x14ac:dyDescent="0.25">
      <c r="A412" s="37">
        <v>18922</v>
      </c>
      <c r="B412" s="35" t="s">
        <v>521</v>
      </c>
      <c r="C412" s="36">
        <v>24180</v>
      </c>
      <c r="D412" s="35" t="s">
        <v>546</v>
      </c>
      <c r="E412" s="37">
        <v>1</v>
      </c>
      <c r="F412" s="38">
        <v>7.1959999999999997</v>
      </c>
      <c r="G412" s="38">
        <v>7.218</v>
      </c>
      <c r="H412" s="35" t="s">
        <v>207</v>
      </c>
      <c r="I412" s="35">
        <v>664</v>
      </c>
      <c r="J412" s="29"/>
    </row>
    <row r="413" spans="1:10" x14ac:dyDescent="0.25">
      <c r="A413" s="37">
        <v>30102</v>
      </c>
      <c r="B413" s="35" t="s">
        <v>521</v>
      </c>
      <c r="C413" s="36">
        <v>25182</v>
      </c>
      <c r="D413" s="35" t="s">
        <v>547</v>
      </c>
      <c r="E413" s="37">
        <v>1</v>
      </c>
      <c r="F413" s="38">
        <v>21.713999999999999</v>
      </c>
      <c r="G413" s="38">
        <v>21.76</v>
      </c>
      <c r="H413" s="35" t="s">
        <v>207</v>
      </c>
      <c r="I413" s="35">
        <v>929</v>
      </c>
      <c r="J413" s="29"/>
    </row>
    <row r="414" spans="1:10" x14ac:dyDescent="0.25">
      <c r="A414" s="37">
        <v>17574</v>
      </c>
      <c r="B414" s="35" t="s">
        <v>521</v>
      </c>
      <c r="C414" s="36">
        <v>25183</v>
      </c>
      <c r="D414" s="35" t="s">
        <v>548</v>
      </c>
      <c r="E414" s="37">
        <v>1</v>
      </c>
      <c r="F414" s="38">
        <v>19.818999999999999</v>
      </c>
      <c r="G414" s="38">
        <v>19.841000000000001</v>
      </c>
      <c r="H414" s="35" t="s">
        <v>207</v>
      </c>
      <c r="I414" s="35">
        <v>933</v>
      </c>
      <c r="J414" s="29"/>
    </row>
    <row r="415" spans="1:10" x14ac:dyDescent="0.25">
      <c r="A415" s="37">
        <v>11647</v>
      </c>
      <c r="B415" s="35" t="s">
        <v>521</v>
      </c>
      <c r="C415" s="36">
        <v>2</v>
      </c>
      <c r="D415" s="35" t="s">
        <v>549</v>
      </c>
      <c r="E415" s="37">
        <v>1</v>
      </c>
      <c r="F415" s="38">
        <v>166.74</v>
      </c>
      <c r="G415" s="38">
        <v>166.83</v>
      </c>
      <c r="H415" s="35" t="s">
        <v>220</v>
      </c>
      <c r="I415" s="35">
        <v>533</v>
      </c>
      <c r="J415" s="29"/>
    </row>
    <row r="416" spans="1:10" x14ac:dyDescent="0.25">
      <c r="A416" s="37">
        <v>18915</v>
      </c>
      <c r="B416" s="35" t="s">
        <v>521</v>
      </c>
      <c r="C416" s="36">
        <v>9</v>
      </c>
      <c r="D416" s="35" t="s">
        <v>550</v>
      </c>
      <c r="E416" s="37">
        <v>1</v>
      </c>
      <c r="F416" s="38">
        <v>19.664999999999999</v>
      </c>
      <c r="G416" s="38">
        <v>19.670999999999999</v>
      </c>
      <c r="H416" s="35" t="s">
        <v>220</v>
      </c>
      <c r="I416" s="35">
        <v>341</v>
      </c>
      <c r="J416" s="29"/>
    </row>
    <row r="417" spans="1:10" x14ac:dyDescent="0.25">
      <c r="A417" s="37">
        <v>17596</v>
      </c>
      <c r="B417" s="35" t="s">
        <v>521</v>
      </c>
      <c r="C417" s="36">
        <v>47</v>
      </c>
      <c r="D417" s="35" t="s">
        <v>551</v>
      </c>
      <c r="E417" s="37">
        <v>1</v>
      </c>
      <c r="F417" s="38">
        <v>1.2949999999999999</v>
      </c>
      <c r="G417" s="38">
        <v>1.2989999999999999</v>
      </c>
      <c r="H417" s="35" t="s">
        <v>220</v>
      </c>
      <c r="I417" s="35">
        <v>547</v>
      </c>
      <c r="J417" s="29"/>
    </row>
    <row r="418" spans="1:10" x14ac:dyDescent="0.25">
      <c r="A418" s="37">
        <v>17575</v>
      </c>
      <c r="B418" s="35" t="s">
        <v>521</v>
      </c>
      <c r="C418" s="36">
        <v>59</v>
      </c>
      <c r="D418" s="35" t="s">
        <v>552</v>
      </c>
      <c r="E418" s="37">
        <v>1</v>
      </c>
      <c r="F418" s="38">
        <v>1.532</v>
      </c>
      <c r="G418" s="38">
        <v>1.5980000000000001</v>
      </c>
      <c r="H418" s="35" t="s">
        <v>220</v>
      </c>
      <c r="I418" s="35">
        <v>698</v>
      </c>
      <c r="J418" s="29"/>
    </row>
    <row r="419" spans="1:10" x14ac:dyDescent="0.25">
      <c r="A419" s="37">
        <v>796</v>
      </c>
      <c r="B419" s="35" t="s">
        <v>521</v>
      </c>
      <c r="C419" s="36">
        <v>59</v>
      </c>
      <c r="D419" s="35" t="s">
        <v>553</v>
      </c>
      <c r="E419" s="37">
        <v>1</v>
      </c>
      <c r="F419" s="38">
        <v>3.39</v>
      </c>
      <c r="G419" s="38">
        <v>3.43</v>
      </c>
      <c r="H419" s="35" t="s">
        <v>220</v>
      </c>
      <c r="I419" s="35">
        <v>699</v>
      </c>
      <c r="J419" s="29"/>
    </row>
    <row r="420" spans="1:10" x14ac:dyDescent="0.25">
      <c r="A420" s="37">
        <v>18919</v>
      </c>
      <c r="B420" s="35" t="s">
        <v>521</v>
      </c>
      <c r="C420" s="36">
        <v>60</v>
      </c>
      <c r="D420" s="35" t="s">
        <v>524</v>
      </c>
      <c r="E420" s="37">
        <v>1</v>
      </c>
      <c r="F420" s="38">
        <v>52.273000000000003</v>
      </c>
      <c r="G420" s="38">
        <v>52.279000000000003</v>
      </c>
      <c r="H420" s="35" t="s">
        <v>220</v>
      </c>
      <c r="I420" s="35">
        <v>361</v>
      </c>
      <c r="J420" s="29"/>
    </row>
    <row r="421" spans="1:10" x14ac:dyDescent="0.25">
      <c r="A421" s="37">
        <v>17560</v>
      </c>
      <c r="B421" s="35" t="s">
        <v>521</v>
      </c>
      <c r="C421" s="36">
        <v>67</v>
      </c>
      <c r="D421" s="35" t="s">
        <v>554</v>
      </c>
      <c r="E421" s="37">
        <v>1</v>
      </c>
      <c r="F421" s="38">
        <v>40.667999999999999</v>
      </c>
      <c r="G421" s="38">
        <v>40.682000000000002</v>
      </c>
      <c r="H421" s="35" t="s">
        <v>220</v>
      </c>
      <c r="I421" s="35">
        <v>895</v>
      </c>
      <c r="J421" s="29"/>
    </row>
    <row r="422" spans="1:10" x14ac:dyDescent="0.25">
      <c r="A422" s="37">
        <v>30118</v>
      </c>
      <c r="B422" s="35" t="s">
        <v>521</v>
      </c>
      <c r="C422" s="36">
        <v>11202</v>
      </c>
      <c r="D422" s="35" t="s">
        <v>527</v>
      </c>
      <c r="E422" s="37">
        <v>1</v>
      </c>
      <c r="F422" s="38">
        <v>22.672000000000001</v>
      </c>
      <c r="G422" s="38">
        <v>22.675999999999998</v>
      </c>
      <c r="H422" s="35" t="s">
        <v>220</v>
      </c>
      <c r="I422" s="35">
        <v>286</v>
      </c>
      <c r="J422" s="29"/>
    </row>
    <row r="423" spans="1:10" x14ac:dyDescent="0.25">
      <c r="A423" s="37">
        <v>18913</v>
      </c>
      <c r="B423" s="35" t="s">
        <v>521</v>
      </c>
      <c r="C423" s="36">
        <v>13164</v>
      </c>
      <c r="D423" s="35" t="s">
        <v>555</v>
      </c>
      <c r="E423" s="37">
        <v>1</v>
      </c>
      <c r="F423" s="38">
        <v>3.6999999999999998E-2</v>
      </c>
      <c r="G423" s="38">
        <v>6.3E-2</v>
      </c>
      <c r="H423" s="35" t="s">
        <v>220</v>
      </c>
      <c r="I423" s="35">
        <v>449</v>
      </c>
      <c r="J423" s="29"/>
    </row>
    <row r="424" spans="1:10" x14ac:dyDescent="0.25">
      <c r="A424" s="37">
        <v>12748</v>
      </c>
      <c r="B424" s="35" t="s">
        <v>521</v>
      </c>
      <c r="C424" s="36">
        <v>14145</v>
      </c>
      <c r="D424" s="35" t="s">
        <v>556</v>
      </c>
      <c r="E424" s="37">
        <v>1</v>
      </c>
      <c r="F424" s="38">
        <v>5.7720000000000002</v>
      </c>
      <c r="G424" s="38">
        <v>5.8129999999999997</v>
      </c>
      <c r="H424" s="35" t="s">
        <v>220</v>
      </c>
      <c r="I424" s="35">
        <v>503</v>
      </c>
      <c r="J424" s="29"/>
    </row>
    <row r="425" spans="1:10" x14ac:dyDescent="0.25">
      <c r="A425" s="37">
        <v>30376</v>
      </c>
      <c r="B425" s="35" t="s">
        <v>521</v>
      </c>
      <c r="C425" s="36">
        <v>14202</v>
      </c>
      <c r="D425" s="35" t="s">
        <v>557</v>
      </c>
      <c r="E425" s="37">
        <v>1</v>
      </c>
      <c r="F425" s="38">
        <v>1.48</v>
      </c>
      <c r="G425" s="38">
        <v>1.48</v>
      </c>
      <c r="H425" s="35" t="s">
        <v>220</v>
      </c>
      <c r="I425" s="35"/>
      <c r="J425" s="29"/>
    </row>
    <row r="426" spans="1:10" x14ac:dyDescent="0.25">
      <c r="A426" s="37">
        <v>17594</v>
      </c>
      <c r="B426" s="35" t="s">
        <v>521</v>
      </c>
      <c r="C426" s="36">
        <v>15141</v>
      </c>
      <c r="D426" s="35" t="s">
        <v>558</v>
      </c>
      <c r="E426" s="37">
        <v>1</v>
      </c>
      <c r="F426" s="38">
        <v>8.8789999999999996</v>
      </c>
      <c r="G426" s="38">
        <v>8.8849999999999998</v>
      </c>
      <c r="H426" s="35" t="s">
        <v>220</v>
      </c>
      <c r="I426" s="35">
        <v>236</v>
      </c>
      <c r="J426" s="29"/>
    </row>
    <row r="427" spans="1:10" x14ac:dyDescent="0.25">
      <c r="A427" s="37">
        <v>23359</v>
      </c>
      <c r="B427" s="35" t="s">
        <v>521</v>
      </c>
      <c r="C427" s="36">
        <v>15206</v>
      </c>
      <c r="D427" s="35" t="s">
        <v>532</v>
      </c>
      <c r="E427" s="37">
        <v>1</v>
      </c>
      <c r="F427" s="38">
        <v>6.1109999999999998</v>
      </c>
      <c r="G427" s="38">
        <v>6.1150000000000002</v>
      </c>
      <c r="H427" s="35" t="s">
        <v>220</v>
      </c>
      <c r="I427" s="35">
        <v>251</v>
      </c>
      <c r="J427" s="29"/>
    </row>
    <row r="428" spans="1:10" x14ac:dyDescent="0.25">
      <c r="A428" s="37">
        <v>17577</v>
      </c>
      <c r="B428" s="35" t="s">
        <v>521</v>
      </c>
      <c r="C428" s="36">
        <v>16151</v>
      </c>
      <c r="D428" s="35" t="s">
        <v>559</v>
      </c>
      <c r="E428" s="37">
        <v>1</v>
      </c>
      <c r="F428" s="38">
        <v>12.051</v>
      </c>
      <c r="G428" s="38">
        <v>12.055</v>
      </c>
      <c r="H428" s="35" t="s">
        <v>220</v>
      </c>
      <c r="I428" s="35">
        <v>367</v>
      </c>
      <c r="J428" s="29"/>
    </row>
    <row r="429" spans="1:10" x14ac:dyDescent="0.25">
      <c r="A429" s="37">
        <v>17588</v>
      </c>
      <c r="B429" s="35" t="s">
        <v>521</v>
      </c>
      <c r="C429" s="36">
        <v>16155</v>
      </c>
      <c r="D429" s="35" t="s">
        <v>560</v>
      </c>
      <c r="E429" s="37">
        <v>1</v>
      </c>
      <c r="F429" s="38">
        <v>9.4009999999999998</v>
      </c>
      <c r="G429" s="38">
        <v>9.423</v>
      </c>
      <c r="H429" s="35" t="s">
        <v>220</v>
      </c>
      <c r="I429" s="35">
        <v>289</v>
      </c>
      <c r="J429" s="29"/>
    </row>
    <row r="430" spans="1:10" x14ac:dyDescent="0.25">
      <c r="A430" s="37">
        <v>23362</v>
      </c>
      <c r="B430" s="35" t="s">
        <v>521</v>
      </c>
      <c r="C430" s="36">
        <v>17120</v>
      </c>
      <c r="D430" s="35" t="s">
        <v>533</v>
      </c>
      <c r="E430" s="37">
        <v>1</v>
      </c>
      <c r="F430" s="38">
        <v>7.6340000000000003</v>
      </c>
      <c r="G430" s="38">
        <v>7.6379999999999999</v>
      </c>
      <c r="H430" s="35" t="s">
        <v>220</v>
      </c>
      <c r="I430" s="35">
        <v>179</v>
      </c>
      <c r="J430" s="29"/>
    </row>
    <row r="431" spans="1:10" x14ac:dyDescent="0.25">
      <c r="A431" s="37">
        <v>2101</v>
      </c>
      <c r="B431" s="35" t="s">
        <v>521</v>
      </c>
      <c r="C431" s="36">
        <v>17152</v>
      </c>
      <c r="D431" s="35" t="s">
        <v>561</v>
      </c>
      <c r="E431" s="37">
        <v>1</v>
      </c>
      <c r="F431" s="38">
        <v>8.6999999999999993</v>
      </c>
      <c r="G431" s="38">
        <v>8.74</v>
      </c>
      <c r="H431" s="35" t="s">
        <v>220</v>
      </c>
      <c r="I431" s="35">
        <v>185</v>
      </c>
      <c r="J431" s="29"/>
    </row>
    <row r="432" spans="1:10" x14ac:dyDescent="0.25">
      <c r="A432" s="37">
        <v>17565</v>
      </c>
      <c r="B432" s="35" t="s">
        <v>521</v>
      </c>
      <c r="C432" s="36">
        <v>19276</v>
      </c>
      <c r="D432" s="35" t="s">
        <v>562</v>
      </c>
      <c r="E432" s="37">
        <v>1</v>
      </c>
      <c r="F432" s="38">
        <v>6.2469999999999999</v>
      </c>
      <c r="G432" s="38">
        <v>6.2629999999999999</v>
      </c>
      <c r="H432" s="35" t="s">
        <v>220</v>
      </c>
      <c r="I432" s="35">
        <v>757</v>
      </c>
      <c r="J432" s="29"/>
    </row>
    <row r="433" spans="1:10" x14ac:dyDescent="0.25">
      <c r="A433" s="37">
        <v>17576</v>
      </c>
      <c r="B433" s="35" t="s">
        <v>521</v>
      </c>
      <c r="C433" s="36">
        <v>19331</v>
      </c>
      <c r="D433" s="35" t="s">
        <v>563</v>
      </c>
      <c r="E433" s="37">
        <v>1</v>
      </c>
      <c r="F433" s="38">
        <v>19.731999999999999</v>
      </c>
      <c r="G433" s="38">
        <v>19.738</v>
      </c>
      <c r="H433" s="35" t="s">
        <v>220</v>
      </c>
      <c r="I433" s="35">
        <v>777</v>
      </c>
      <c r="J433" s="29"/>
    </row>
    <row r="434" spans="1:10" x14ac:dyDescent="0.25">
      <c r="A434" s="37">
        <v>18927</v>
      </c>
      <c r="B434" s="35" t="s">
        <v>521</v>
      </c>
      <c r="C434" s="36">
        <v>20248</v>
      </c>
      <c r="D434" s="35" t="s">
        <v>564</v>
      </c>
      <c r="E434" s="37">
        <v>1</v>
      </c>
      <c r="F434" s="38">
        <v>4.2699999999999996</v>
      </c>
      <c r="G434" s="38">
        <v>4.29</v>
      </c>
      <c r="H434" s="35" t="s">
        <v>220</v>
      </c>
      <c r="I434" s="35">
        <v>333</v>
      </c>
      <c r="J434" s="29"/>
    </row>
    <row r="435" spans="1:10" x14ac:dyDescent="0.25">
      <c r="A435" s="37">
        <v>17567</v>
      </c>
      <c r="B435" s="35" t="s">
        <v>521</v>
      </c>
      <c r="C435" s="36">
        <v>22110</v>
      </c>
      <c r="D435" s="35" t="s">
        <v>565</v>
      </c>
      <c r="E435" s="37">
        <v>1</v>
      </c>
      <c r="F435" s="38">
        <v>5.41</v>
      </c>
      <c r="G435" s="38">
        <v>5.4219999999999997</v>
      </c>
      <c r="H435" s="35" t="s">
        <v>220</v>
      </c>
      <c r="I435" s="35">
        <v>558</v>
      </c>
      <c r="J435" s="29"/>
    </row>
    <row r="436" spans="1:10" x14ac:dyDescent="0.25">
      <c r="A436" s="37">
        <v>30103</v>
      </c>
      <c r="B436" s="35" t="s">
        <v>521</v>
      </c>
      <c r="C436" s="36">
        <v>22250</v>
      </c>
      <c r="D436" s="35" t="s">
        <v>541</v>
      </c>
      <c r="E436" s="37">
        <v>1</v>
      </c>
      <c r="F436" s="38">
        <v>26.074999999999999</v>
      </c>
      <c r="G436" s="38">
        <v>26.077000000000002</v>
      </c>
      <c r="H436" s="35" t="s">
        <v>220</v>
      </c>
      <c r="I436" s="35"/>
      <c r="J436" s="29"/>
    </row>
    <row r="437" spans="1:10" x14ac:dyDescent="0.25">
      <c r="A437" s="37">
        <v>3254</v>
      </c>
      <c r="B437" s="35" t="s">
        <v>521</v>
      </c>
      <c r="C437" s="36">
        <v>23192</v>
      </c>
      <c r="D437" s="35" t="s">
        <v>566</v>
      </c>
      <c r="E437" s="37">
        <v>1</v>
      </c>
      <c r="F437" s="38">
        <v>0.64</v>
      </c>
      <c r="G437" s="38">
        <v>0.68</v>
      </c>
      <c r="H437" s="35" t="s">
        <v>220</v>
      </c>
      <c r="I437" s="35">
        <v>1020</v>
      </c>
      <c r="J437" s="29"/>
    </row>
    <row r="438" spans="1:10" x14ac:dyDescent="0.25">
      <c r="A438" s="37">
        <v>3374</v>
      </c>
      <c r="B438" s="35" t="s">
        <v>521</v>
      </c>
      <c r="C438" s="36">
        <v>24142</v>
      </c>
      <c r="D438" s="35" t="s">
        <v>567</v>
      </c>
      <c r="E438" s="37">
        <v>1</v>
      </c>
      <c r="F438" s="38">
        <v>0.21</v>
      </c>
      <c r="G438" s="38">
        <v>0.26</v>
      </c>
      <c r="H438" s="35" t="s">
        <v>220</v>
      </c>
      <c r="I438" s="35">
        <v>646</v>
      </c>
      <c r="J438" s="29"/>
    </row>
    <row r="439" spans="1:10" x14ac:dyDescent="0.25">
      <c r="A439" s="37">
        <v>17575</v>
      </c>
      <c r="B439" s="35" t="s">
        <v>521</v>
      </c>
      <c r="C439" s="36">
        <v>59</v>
      </c>
      <c r="D439" s="35" t="s">
        <v>552</v>
      </c>
      <c r="E439" s="37">
        <v>1</v>
      </c>
      <c r="F439" s="38">
        <v>1.532</v>
      </c>
      <c r="G439" s="38">
        <v>1.5980000000000001</v>
      </c>
      <c r="H439" s="35" t="s">
        <v>229</v>
      </c>
      <c r="I439" s="35">
        <v>698</v>
      </c>
      <c r="J439" s="29"/>
    </row>
    <row r="440" spans="1:10" x14ac:dyDescent="0.25">
      <c r="A440" s="42"/>
      <c r="B440" s="43" t="s">
        <v>568</v>
      </c>
      <c r="C440" s="44"/>
      <c r="D440" s="45" t="str">
        <f>VLOOKUP(B440,[1]Meetmed!$C$2:$E$15,3,FALSE)</f>
        <v>Kattega teede taastusremont (kulumiskihi taaste)</v>
      </c>
      <c r="E440" s="42"/>
      <c r="F440" s="46"/>
      <c r="G440" s="46"/>
      <c r="H440" s="42"/>
      <c r="I440" s="42"/>
      <c r="J440" s="29"/>
    </row>
    <row r="441" spans="1:10" x14ac:dyDescent="0.25">
      <c r="A441" s="37">
        <v>30073</v>
      </c>
      <c r="B441" s="35" t="s">
        <v>568</v>
      </c>
      <c r="C441" s="36">
        <v>1</v>
      </c>
      <c r="D441" s="35" t="s">
        <v>291</v>
      </c>
      <c r="E441" s="37">
        <v>2</v>
      </c>
      <c r="F441" s="38">
        <v>49</v>
      </c>
      <c r="G441" s="38">
        <v>50.4</v>
      </c>
      <c r="H441" s="35" t="s">
        <v>220</v>
      </c>
      <c r="I441" s="35"/>
      <c r="J441" s="29"/>
    </row>
    <row r="442" spans="1:10" x14ac:dyDescent="0.25">
      <c r="A442" s="37">
        <v>30069</v>
      </c>
      <c r="B442" s="35" t="s">
        <v>568</v>
      </c>
      <c r="C442" s="36">
        <v>1</v>
      </c>
      <c r="D442" s="35" t="s">
        <v>291</v>
      </c>
      <c r="E442" s="37">
        <v>1</v>
      </c>
      <c r="F442" s="38">
        <v>150.76</v>
      </c>
      <c r="G442" s="38">
        <v>156.393</v>
      </c>
      <c r="H442" s="35" t="s">
        <v>220</v>
      </c>
      <c r="I442" s="35"/>
      <c r="J442" s="29"/>
    </row>
    <row r="443" spans="1:10" x14ac:dyDescent="0.25">
      <c r="A443" s="37">
        <v>30058</v>
      </c>
      <c r="B443" s="35" t="s">
        <v>568</v>
      </c>
      <c r="C443" s="36">
        <v>2</v>
      </c>
      <c r="D443" s="35" t="s">
        <v>200</v>
      </c>
      <c r="E443" s="37">
        <v>2</v>
      </c>
      <c r="F443" s="38">
        <v>21.07</v>
      </c>
      <c r="G443" s="38">
        <v>26.969000000000001</v>
      </c>
      <c r="H443" s="35" t="s">
        <v>220</v>
      </c>
      <c r="I443" s="35"/>
      <c r="J443" s="29"/>
    </row>
    <row r="444" spans="1:10" x14ac:dyDescent="0.25">
      <c r="A444" s="37">
        <v>30068</v>
      </c>
      <c r="B444" s="35" t="s">
        <v>568</v>
      </c>
      <c r="C444" s="36">
        <v>2</v>
      </c>
      <c r="D444" s="35" t="s">
        <v>200</v>
      </c>
      <c r="E444" s="37">
        <v>1</v>
      </c>
      <c r="F444" s="38">
        <v>25.527000000000001</v>
      </c>
      <c r="G444" s="38">
        <v>26.975000000000001</v>
      </c>
      <c r="H444" s="35" t="s">
        <v>220</v>
      </c>
      <c r="I444" s="35"/>
      <c r="J444" s="29"/>
    </row>
    <row r="445" spans="1:10" x14ac:dyDescent="0.25">
      <c r="A445" s="37">
        <v>30063</v>
      </c>
      <c r="B445" s="35" t="s">
        <v>568</v>
      </c>
      <c r="C445" s="36">
        <v>2</v>
      </c>
      <c r="D445" s="35" t="s">
        <v>200</v>
      </c>
      <c r="E445" s="37">
        <v>1</v>
      </c>
      <c r="F445" s="38">
        <v>224.38200000000001</v>
      </c>
      <c r="G445" s="38">
        <v>225.7</v>
      </c>
      <c r="H445" s="35" t="s">
        <v>220</v>
      </c>
      <c r="I445" s="35"/>
      <c r="J445" s="29"/>
    </row>
    <row r="446" spans="1:10" x14ac:dyDescent="0.25">
      <c r="A446" s="37">
        <v>30067</v>
      </c>
      <c r="B446" s="35" t="s">
        <v>568</v>
      </c>
      <c r="C446" s="36">
        <v>3</v>
      </c>
      <c r="D446" s="35" t="s">
        <v>310</v>
      </c>
      <c r="E446" s="37">
        <v>1</v>
      </c>
      <c r="F446" s="38">
        <v>146.69800000000001</v>
      </c>
      <c r="G446" s="38">
        <v>155.43</v>
      </c>
      <c r="H446" s="35" t="s">
        <v>220</v>
      </c>
      <c r="I446" s="35"/>
      <c r="J446" s="29"/>
    </row>
    <row r="447" spans="1:10" x14ac:dyDescent="0.25">
      <c r="A447" s="37">
        <v>30064</v>
      </c>
      <c r="B447" s="35" t="s">
        <v>568</v>
      </c>
      <c r="C447" s="36">
        <v>5</v>
      </c>
      <c r="D447" s="35" t="s">
        <v>569</v>
      </c>
      <c r="E447" s="37">
        <v>1</v>
      </c>
      <c r="F447" s="38">
        <v>77.5</v>
      </c>
      <c r="G447" s="38">
        <v>78.721999999999994</v>
      </c>
      <c r="H447" s="35" t="s">
        <v>220</v>
      </c>
      <c r="I447" s="35"/>
      <c r="J447" s="29"/>
    </row>
    <row r="448" spans="1:10" x14ac:dyDescent="0.25">
      <c r="A448" s="37">
        <v>30065</v>
      </c>
      <c r="B448" s="35" t="s">
        <v>568</v>
      </c>
      <c r="C448" s="36">
        <v>5</v>
      </c>
      <c r="D448" s="35" t="s">
        <v>569</v>
      </c>
      <c r="E448" s="37">
        <v>1</v>
      </c>
      <c r="F448" s="38">
        <v>98.960999999999999</v>
      </c>
      <c r="G448" s="38">
        <v>108.104</v>
      </c>
      <c r="H448" s="35" t="s">
        <v>220</v>
      </c>
      <c r="I448" s="35"/>
      <c r="J448" s="29"/>
    </row>
    <row r="449" spans="1:10" x14ac:dyDescent="0.25">
      <c r="A449" s="37">
        <v>30071</v>
      </c>
      <c r="B449" s="35" t="s">
        <v>568</v>
      </c>
      <c r="C449" s="36">
        <v>6</v>
      </c>
      <c r="D449" s="35" t="s">
        <v>570</v>
      </c>
      <c r="E449" s="37">
        <v>1</v>
      </c>
      <c r="F449" s="38">
        <v>106.759</v>
      </c>
      <c r="G449" s="38">
        <v>119.29600000000001</v>
      </c>
      <c r="H449" s="35" t="s">
        <v>220</v>
      </c>
      <c r="I449" s="35"/>
      <c r="J449" s="29"/>
    </row>
    <row r="450" spans="1:10" x14ac:dyDescent="0.25">
      <c r="A450" s="37">
        <v>23319</v>
      </c>
      <c r="B450" s="35" t="s">
        <v>568</v>
      </c>
      <c r="C450" s="36">
        <v>10</v>
      </c>
      <c r="D450" s="35" t="s">
        <v>312</v>
      </c>
      <c r="E450" s="37">
        <v>1</v>
      </c>
      <c r="F450" s="38">
        <v>88.322000000000003</v>
      </c>
      <c r="G450" s="38">
        <v>88.545000000000002</v>
      </c>
      <c r="H450" s="35" t="s">
        <v>220</v>
      </c>
      <c r="I450" s="35"/>
      <c r="J450" s="29"/>
    </row>
    <row r="451" spans="1:10" x14ac:dyDescent="0.25">
      <c r="A451" s="37">
        <v>12714</v>
      </c>
      <c r="B451" s="35" t="s">
        <v>568</v>
      </c>
      <c r="C451" s="36">
        <v>11</v>
      </c>
      <c r="D451" s="35" t="s">
        <v>571</v>
      </c>
      <c r="E451" s="37">
        <v>1</v>
      </c>
      <c r="F451" s="38">
        <v>9.6999999999999993</v>
      </c>
      <c r="G451" s="38">
        <v>11.7</v>
      </c>
      <c r="H451" s="35" t="s">
        <v>220</v>
      </c>
      <c r="I451" s="35"/>
      <c r="J451" s="29"/>
    </row>
    <row r="452" spans="1:10" x14ac:dyDescent="0.25">
      <c r="A452" s="37">
        <v>30100</v>
      </c>
      <c r="B452" s="35" t="s">
        <v>568</v>
      </c>
      <c r="C452" s="36">
        <v>15</v>
      </c>
      <c r="D452" s="35" t="s">
        <v>298</v>
      </c>
      <c r="E452" s="37">
        <v>1</v>
      </c>
      <c r="F452" s="38">
        <v>17.600000000000001</v>
      </c>
      <c r="G452" s="38">
        <v>21.061</v>
      </c>
      <c r="H452" s="35" t="s">
        <v>220</v>
      </c>
      <c r="I452" s="35"/>
      <c r="J452" s="29"/>
    </row>
    <row r="453" spans="1:10" x14ac:dyDescent="0.25">
      <c r="A453" s="37">
        <v>30057</v>
      </c>
      <c r="B453" s="35" t="s">
        <v>568</v>
      </c>
      <c r="C453" s="36">
        <v>15</v>
      </c>
      <c r="D453" s="35" t="s">
        <v>298</v>
      </c>
      <c r="E453" s="37">
        <v>1</v>
      </c>
      <c r="F453" s="38">
        <v>21.061</v>
      </c>
      <c r="G453" s="38">
        <v>23.978999999999999</v>
      </c>
      <c r="H453" s="35" t="s">
        <v>220</v>
      </c>
      <c r="I453" s="35"/>
      <c r="J453" s="29"/>
    </row>
    <row r="454" spans="1:10" x14ac:dyDescent="0.25">
      <c r="A454" s="37">
        <v>30413</v>
      </c>
      <c r="B454" s="35" t="s">
        <v>568</v>
      </c>
      <c r="C454" s="36">
        <v>15</v>
      </c>
      <c r="D454" s="35" t="s">
        <v>298</v>
      </c>
      <c r="E454" s="37">
        <v>1</v>
      </c>
      <c r="F454" s="38">
        <v>97.156999999999996</v>
      </c>
      <c r="G454" s="38">
        <v>97.325000000000003</v>
      </c>
      <c r="H454" s="35" t="s">
        <v>220</v>
      </c>
      <c r="I454" s="35"/>
      <c r="J454" s="29"/>
    </row>
    <row r="455" spans="1:10" x14ac:dyDescent="0.25">
      <c r="A455" s="37">
        <v>30070</v>
      </c>
      <c r="B455" s="35" t="s">
        <v>568</v>
      </c>
      <c r="C455" s="36">
        <v>24</v>
      </c>
      <c r="D455" s="35" t="s">
        <v>572</v>
      </c>
      <c r="E455" s="37">
        <v>1</v>
      </c>
      <c r="F455" s="38">
        <v>9.0350000000000001</v>
      </c>
      <c r="G455" s="38">
        <v>11.21</v>
      </c>
      <c r="H455" s="35" t="s">
        <v>220</v>
      </c>
      <c r="I455" s="35"/>
      <c r="J455" s="29"/>
    </row>
    <row r="456" spans="1:10" x14ac:dyDescent="0.25">
      <c r="A456" s="37">
        <v>30098</v>
      </c>
      <c r="B456" s="35" t="s">
        <v>568</v>
      </c>
      <c r="C456" s="36">
        <v>43</v>
      </c>
      <c r="D456" s="35" t="s">
        <v>321</v>
      </c>
      <c r="E456" s="37">
        <v>1</v>
      </c>
      <c r="F456" s="38">
        <v>5.4</v>
      </c>
      <c r="G456" s="38">
        <v>9.4079999999999995</v>
      </c>
      <c r="H456" s="35" t="s">
        <v>220</v>
      </c>
      <c r="I456" s="35"/>
      <c r="J456" s="29"/>
    </row>
    <row r="457" spans="1:10" x14ac:dyDescent="0.25">
      <c r="A457" s="37">
        <v>30061</v>
      </c>
      <c r="B457" s="35" t="s">
        <v>568</v>
      </c>
      <c r="C457" s="36">
        <v>75</v>
      </c>
      <c r="D457" s="35" t="s">
        <v>573</v>
      </c>
      <c r="E457" s="37">
        <v>1</v>
      </c>
      <c r="F457" s="38">
        <v>7.5339999999999998</v>
      </c>
      <c r="G457" s="38">
        <v>8.2539999999999996</v>
      </c>
      <c r="H457" s="35" t="s">
        <v>220</v>
      </c>
      <c r="I457" s="35"/>
      <c r="J457" s="29"/>
    </row>
    <row r="458" spans="1:10" x14ac:dyDescent="0.25">
      <c r="A458" s="37">
        <v>23330</v>
      </c>
      <c r="B458" s="35" t="s">
        <v>568</v>
      </c>
      <c r="C458" s="36">
        <v>79</v>
      </c>
      <c r="D458" s="35" t="s">
        <v>574</v>
      </c>
      <c r="E458" s="37">
        <v>1</v>
      </c>
      <c r="F458" s="38">
        <v>33.497</v>
      </c>
      <c r="G458" s="38">
        <v>36.792000000000002</v>
      </c>
      <c r="H458" s="35" t="s">
        <v>220</v>
      </c>
      <c r="I458" s="35"/>
      <c r="J458" s="29"/>
    </row>
    <row r="459" spans="1:10" x14ac:dyDescent="0.25">
      <c r="A459" s="37">
        <v>30062</v>
      </c>
      <c r="B459" s="35" t="s">
        <v>568</v>
      </c>
      <c r="C459" s="36">
        <v>92</v>
      </c>
      <c r="D459" s="35" t="s">
        <v>575</v>
      </c>
      <c r="E459" s="37">
        <v>1</v>
      </c>
      <c r="F459" s="38">
        <v>26.154</v>
      </c>
      <c r="G459" s="38">
        <v>28.460999999999999</v>
      </c>
      <c r="H459" s="35" t="s">
        <v>220</v>
      </c>
      <c r="I459" s="35"/>
      <c r="J459" s="29"/>
    </row>
    <row r="460" spans="1:10" x14ac:dyDescent="0.25">
      <c r="A460" s="37">
        <v>30097</v>
      </c>
      <c r="B460" s="35" t="s">
        <v>568</v>
      </c>
      <c r="C460" s="36">
        <v>92</v>
      </c>
      <c r="D460" s="35" t="s">
        <v>575</v>
      </c>
      <c r="E460" s="37">
        <v>1</v>
      </c>
      <c r="F460" s="38">
        <v>35.200000000000003</v>
      </c>
      <c r="G460" s="38">
        <v>36.281999999999996</v>
      </c>
      <c r="H460" s="35" t="s">
        <v>220</v>
      </c>
      <c r="I460" s="35"/>
      <c r="J460" s="29"/>
    </row>
    <row r="461" spans="1:10" x14ac:dyDescent="0.25">
      <c r="A461" s="37">
        <v>30066</v>
      </c>
      <c r="B461" s="35" t="s">
        <v>568</v>
      </c>
      <c r="C461" s="36">
        <v>11300</v>
      </c>
      <c r="D461" s="35" t="s">
        <v>576</v>
      </c>
      <c r="E461" s="37">
        <v>1</v>
      </c>
      <c r="F461" s="38">
        <v>9.6000000000000002E-2</v>
      </c>
      <c r="G461" s="38">
        <v>2.3319999999999999</v>
      </c>
      <c r="H461" s="35" t="s">
        <v>220</v>
      </c>
      <c r="I461" s="35"/>
      <c r="J461" s="29"/>
    </row>
    <row r="462" spans="1:10" x14ac:dyDescent="0.25">
      <c r="A462" s="37">
        <v>23368</v>
      </c>
      <c r="B462" s="35" t="s">
        <v>568</v>
      </c>
      <c r="C462" s="36">
        <v>24172</v>
      </c>
      <c r="D462" s="35" t="s">
        <v>295</v>
      </c>
      <c r="E462" s="37">
        <v>1</v>
      </c>
      <c r="F462" s="38">
        <v>9.1999999999999998E-2</v>
      </c>
      <c r="G462" s="38">
        <v>7</v>
      </c>
      <c r="H462" s="35" t="s">
        <v>220</v>
      </c>
      <c r="I462" s="35"/>
      <c r="J462" s="29"/>
    </row>
    <row r="463" spans="1:10" x14ac:dyDescent="0.25">
      <c r="A463" s="42"/>
      <c r="B463" s="43" t="s">
        <v>577</v>
      </c>
      <c r="C463" s="44"/>
      <c r="D463" s="45" t="str">
        <f>VLOOKUP(B463,[1]Meetmed!$C$2:$E$15,3,FALSE)</f>
        <v>Teede muud investeeringud</v>
      </c>
      <c r="E463" s="42"/>
      <c r="F463" s="46"/>
      <c r="G463" s="46"/>
      <c r="H463" s="42"/>
      <c r="I463" s="42"/>
      <c r="J463" s="29"/>
    </row>
    <row r="464" spans="1:10" x14ac:dyDescent="0.25">
      <c r="A464" s="37">
        <v>23849</v>
      </c>
      <c r="B464" s="35" t="s">
        <v>577</v>
      </c>
      <c r="C464" s="36">
        <v>0</v>
      </c>
      <c r="D464" s="35" t="s">
        <v>578</v>
      </c>
      <c r="E464" s="37">
        <v>1</v>
      </c>
      <c r="F464" s="38">
        <v>0</v>
      </c>
      <c r="G464" s="38">
        <v>0</v>
      </c>
      <c r="H464" s="35" t="s">
        <v>220</v>
      </c>
      <c r="I464" s="37"/>
      <c r="J464" s="29"/>
    </row>
    <row r="465" spans="1:10" x14ac:dyDescent="0.25">
      <c r="A465" s="37">
        <v>27957</v>
      </c>
      <c r="B465" s="35" t="s">
        <v>577</v>
      </c>
      <c r="C465" s="36">
        <v>2</v>
      </c>
      <c r="D465" s="35" t="s">
        <v>579</v>
      </c>
      <c r="E465" s="37">
        <v>1</v>
      </c>
      <c r="F465" s="38">
        <v>29</v>
      </c>
      <c r="G465" s="38">
        <v>39</v>
      </c>
      <c r="H465" s="35" t="s">
        <v>220</v>
      </c>
      <c r="I465" s="37"/>
      <c r="J465" s="29"/>
    </row>
    <row r="466" spans="1:10" x14ac:dyDescent="0.25">
      <c r="A466" s="37">
        <v>27958</v>
      </c>
      <c r="B466" s="35" t="s">
        <v>577</v>
      </c>
      <c r="C466" s="36">
        <v>0</v>
      </c>
      <c r="D466" s="35" t="s">
        <v>580</v>
      </c>
      <c r="E466" s="37">
        <v>1</v>
      </c>
      <c r="F466" s="38">
        <v>0</v>
      </c>
      <c r="G466" s="38">
        <v>0</v>
      </c>
      <c r="H466" s="35" t="s">
        <v>220</v>
      </c>
      <c r="I466" s="37"/>
      <c r="J466" s="30"/>
    </row>
    <row r="467" spans="1:10" x14ac:dyDescent="0.25">
      <c r="A467" s="37">
        <v>27483</v>
      </c>
      <c r="B467" s="35" t="s">
        <v>577</v>
      </c>
      <c r="C467" s="36">
        <v>18148</v>
      </c>
      <c r="D467" s="35" t="s">
        <v>581</v>
      </c>
      <c r="E467" s="37">
        <v>1</v>
      </c>
      <c r="F467" s="38">
        <v>0.03</v>
      </c>
      <c r="G467" s="38">
        <v>0.03</v>
      </c>
      <c r="H467" s="35" t="s">
        <v>229</v>
      </c>
      <c r="I467" s="37"/>
      <c r="J467" s="30"/>
    </row>
    <row r="468" spans="1:10" x14ac:dyDescent="0.25">
      <c r="A468" s="37"/>
      <c r="B468" s="35"/>
      <c r="C468" s="36"/>
      <c r="D468" s="35"/>
      <c r="E468" s="37"/>
      <c r="F468" s="38"/>
      <c r="G468" s="38"/>
      <c r="H468" s="35"/>
      <c r="I468" s="37"/>
      <c r="J468" s="29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7159-3CD3-4619-8D17-BC0AC7FCE4EB}">
  <dimension ref="A2:F36"/>
  <sheetViews>
    <sheetView topLeftCell="A13" workbookViewId="0">
      <selection activeCell="F23" sqref="F23"/>
    </sheetView>
  </sheetViews>
  <sheetFormatPr defaultRowHeight="15" x14ac:dyDescent="0.25"/>
  <cols>
    <col min="1" max="1" width="10.140625" customWidth="1"/>
    <col min="2" max="2" width="25.85546875" customWidth="1"/>
    <col min="3" max="3" width="19.5703125" customWidth="1"/>
    <col min="4" max="4" width="70.85546875" customWidth="1"/>
    <col min="5" max="5" width="16.140625" customWidth="1"/>
    <col min="6" max="6" width="22.7109375" customWidth="1"/>
  </cols>
  <sheetData>
    <row r="2" spans="1:6" x14ac:dyDescent="0.25">
      <c r="E2" s="69" t="s">
        <v>590</v>
      </c>
    </row>
    <row r="3" spans="1:6" x14ac:dyDescent="0.25">
      <c r="A3" s="8"/>
      <c r="B3" s="8"/>
      <c r="C3" s="8"/>
      <c r="D3" s="102" t="s">
        <v>176</v>
      </c>
      <c r="E3" s="102"/>
      <c r="F3" s="8"/>
    </row>
    <row r="4" spans="1:6" ht="15.75" thickBot="1" x14ac:dyDescent="0.3">
      <c r="E4" s="68" t="s">
        <v>591</v>
      </c>
    </row>
    <row r="5" spans="1:6" ht="30.75" thickBot="1" x14ac:dyDescent="0.3">
      <c r="A5" s="22" t="s">
        <v>148</v>
      </c>
      <c r="B5" s="23" t="s">
        <v>168</v>
      </c>
      <c r="C5" s="23" t="s">
        <v>149</v>
      </c>
      <c r="D5" s="24" t="s">
        <v>150</v>
      </c>
      <c r="E5" s="25" t="s">
        <v>166</v>
      </c>
    </row>
    <row r="6" spans="1:6" x14ac:dyDescent="0.25">
      <c r="A6" s="61" t="s">
        <v>2</v>
      </c>
      <c r="B6" s="61" t="s">
        <v>175</v>
      </c>
      <c r="C6" s="52" t="s">
        <v>153</v>
      </c>
      <c r="D6" s="52" t="s">
        <v>152</v>
      </c>
      <c r="E6" s="53">
        <v>20000</v>
      </c>
    </row>
    <row r="7" spans="1:6" x14ac:dyDescent="0.25">
      <c r="A7" s="20"/>
      <c r="B7" s="20"/>
      <c r="C7" s="19"/>
      <c r="D7" s="19"/>
      <c r="E7" s="28"/>
    </row>
    <row r="8" spans="1:6" x14ac:dyDescent="0.25">
      <c r="A8" s="20"/>
      <c r="B8" s="20"/>
      <c r="C8" s="19"/>
      <c r="D8" s="19"/>
      <c r="E8" s="28"/>
    </row>
    <row r="9" spans="1:6" x14ac:dyDescent="0.25">
      <c r="A9" s="19" t="s">
        <v>10</v>
      </c>
      <c r="B9" s="20" t="s">
        <v>175</v>
      </c>
      <c r="C9" s="19" t="s">
        <v>153</v>
      </c>
      <c r="D9" s="19" t="s">
        <v>154</v>
      </c>
      <c r="E9" s="28">
        <v>15000</v>
      </c>
    </row>
    <row r="10" spans="1:6" x14ac:dyDescent="0.25">
      <c r="A10" s="19" t="s">
        <v>10</v>
      </c>
      <c r="B10" s="20" t="s">
        <v>175</v>
      </c>
      <c r="C10" s="19" t="s">
        <v>153</v>
      </c>
      <c r="D10" s="19" t="s">
        <v>155</v>
      </c>
      <c r="E10" s="28">
        <v>25000</v>
      </c>
    </row>
    <row r="11" spans="1:6" ht="28.5" customHeight="1" x14ac:dyDescent="0.25">
      <c r="A11" s="19" t="s">
        <v>10</v>
      </c>
      <c r="B11" s="20" t="s">
        <v>175</v>
      </c>
      <c r="C11" s="19" t="s">
        <v>153</v>
      </c>
      <c r="D11" s="21" t="s">
        <v>156</v>
      </c>
      <c r="E11" s="28">
        <v>130000</v>
      </c>
    </row>
    <row r="12" spans="1:6" x14ac:dyDescent="0.25">
      <c r="A12" s="19" t="s">
        <v>10</v>
      </c>
      <c r="B12" s="20" t="s">
        <v>175</v>
      </c>
      <c r="C12" s="19" t="s">
        <v>153</v>
      </c>
      <c r="D12" s="19" t="s">
        <v>157</v>
      </c>
      <c r="E12" s="28">
        <v>50000</v>
      </c>
    </row>
    <row r="13" spans="1:6" ht="30" x14ac:dyDescent="0.25">
      <c r="A13" s="19" t="s">
        <v>10</v>
      </c>
      <c r="B13" s="20" t="s">
        <v>175</v>
      </c>
      <c r="C13" s="19" t="s">
        <v>153</v>
      </c>
      <c r="D13" s="21" t="s">
        <v>158</v>
      </c>
      <c r="E13" s="28">
        <v>90000</v>
      </c>
    </row>
    <row r="14" spans="1:6" ht="29.25" customHeight="1" x14ac:dyDescent="0.25">
      <c r="A14" s="19" t="s">
        <v>10</v>
      </c>
      <c r="B14" s="20" t="s">
        <v>175</v>
      </c>
      <c r="C14" s="19" t="s">
        <v>153</v>
      </c>
      <c r="D14" s="21" t="s">
        <v>159</v>
      </c>
      <c r="E14" s="28">
        <v>35000</v>
      </c>
    </row>
    <row r="15" spans="1:6" x14ac:dyDescent="0.25">
      <c r="A15" s="19" t="s">
        <v>10</v>
      </c>
      <c r="B15" s="20" t="s">
        <v>175</v>
      </c>
      <c r="C15" s="19" t="s">
        <v>153</v>
      </c>
      <c r="D15" s="19" t="s">
        <v>160</v>
      </c>
      <c r="E15" s="28">
        <v>25000</v>
      </c>
    </row>
    <row r="16" spans="1:6" x14ac:dyDescent="0.25">
      <c r="A16" s="19" t="s">
        <v>10</v>
      </c>
      <c r="B16" s="20" t="s">
        <v>175</v>
      </c>
      <c r="C16" s="19" t="s">
        <v>153</v>
      </c>
      <c r="D16" s="19" t="s">
        <v>161</v>
      </c>
      <c r="E16" s="28">
        <v>88000</v>
      </c>
    </row>
    <row r="17" spans="1:5" x14ac:dyDescent="0.25">
      <c r="A17" s="19" t="s">
        <v>10</v>
      </c>
      <c r="B17" s="20" t="s">
        <v>175</v>
      </c>
      <c r="C17" s="19" t="s">
        <v>153</v>
      </c>
      <c r="D17" s="19" t="s">
        <v>162</v>
      </c>
      <c r="E17" s="28">
        <v>80000</v>
      </c>
    </row>
    <row r="18" spans="1:5" ht="27.75" customHeight="1" x14ac:dyDescent="0.25">
      <c r="A18" s="19" t="s">
        <v>10</v>
      </c>
      <c r="B18" s="20" t="s">
        <v>175</v>
      </c>
      <c r="C18" s="19" t="s">
        <v>153</v>
      </c>
      <c r="D18" s="21" t="s">
        <v>163</v>
      </c>
      <c r="E18" s="28">
        <v>25000</v>
      </c>
    </row>
    <row r="19" spans="1:5" ht="30.75" customHeight="1" x14ac:dyDescent="0.25">
      <c r="A19" s="19" t="s">
        <v>10</v>
      </c>
      <c r="B19" s="20" t="s">
        <v>175</v>
      </c>
      <c r="C19" s="19" t="s">
        <v>153</v>
      </c>
      <c r="D19" s="21" t="s">
        <v>164</v>
      </c>
      <c r="E19" s="28">
        <v>25000</v>
      </c>
    </row>
    <row r="20" spans="1:5" ht="15.75" thickBot="1" x14ac:dyDescent="0.3">
      <c r="A20" s="58" t="s">
        <v>10</v>
      </c>
      <c r="B20" s="57" t="s">
        <v>175</v>
      </c>
      <c r="C20" s="58" t="s">
        <v>153</v>
      </c>
      <c r="D20" s="58" t="s">
        <v>165</v>
      </c>
      <c r="E20" s="60">
        <v>25000</v>
      </c>
    </row>
    <row r="21" spans="1:5" ht="15.75" thickBot="1" x14ac:dyDescent="0.3">
      <c r="A21" s="66" t="s">
        <v>10</v>
      </c>
      <c r="B21" s="67" t="s">
        <v>175</v>
      </c>
      <c r="C21" s="67" t="s">
        <v>153</v>
      </c>
      <c r="D21" s="50" t="s">
        <v>587</v>
      </c>
      <c r="E21" s="59">
        <f>SUM(E9:E20)</f>
        <v>613000</v>
      </c>
    </row>
    <row r="22" spans="1:5" ht="15.75" thickBot="1" x14ac:dyDescent="0.3">
      <c r="A22" s="27"/>
      <c r="B22" s="62"/>
      <c r="C22" s="26"/>
      <c r="D22" s="26"/>
      <c r="E22" s="63"/>
    </row>
    <row r="23" spans="1:5" ht="15.75" thickBot="1" x14ac:dyDescent="0.3">
      <c r="A23" s="27" t="s">
        <v>4</v>
      </c>
      <c r="B23" s="64" t="s">
        <v>86</v>
      </c>
      <c r="C23" s="27" t="s">
        <v>151</v>
      </c>
      <c r="D23" s="27" t="s">
        <v>167</v>
      </c>
      <c r="E23" s="65">
        <v>132000</v>
      </c>
    </row>
    <row r="24" spans="1:5" x14ac:dyDescent="0.25">
      <c r="A24" s="55"/>
      <c r="B24" s="54"/>
      <c r="C24" s="55"/>
      <c r="D24" s="55"/>
      <c r="E24" s="56"/>
    </row>
    <row r="25" spans="1:5" x14ac:dyDescent="0.25">
      <c r="A25" s="19"/>
      <c r="B25" s="20"/>
      <c r="C25" s="19"/>
      <c r="D25" s="19"/>
      <c r="E25" s="28"/>
    </row>
    <row r="26" spans="1:5" x14ac:dyDescent="0.25">
      <c r="A26" s="19" t="s">
        <v>9</v>
      </c>
      <c r="B26" s="19" t="s">
        <v>89</v>
      </c>
      <c r="C26" s="19" t="s">
        <v>153</v>
      </c>
      <c r="D26" s="19" t="s">
        <v>169</v>
      </c>
      <c r="E26" s="28">
        <v>300000</v>
      </c>
    </row>
    <row r="27" spans="1:5" x14ac:dyDescent="0.25">
      <c r="A27" s="19" t="s">
        <v>9</v>
      </c>
      <c r="B27" s="19" t="s">
        <v>89</v>
      </c>
      <c r="C27" s="19" t="s">
        <v>153</v>
      </c>
      <c r="D27" s="19" t="s">
        <v>170</v>
      </c>
      <c r="E27" s="28">
        <v>20000</v>
      </c>
    </row>
    <row r="28" spans="1:5" x14ac:dyDescent="0.25">
      <c r="A28" s="19" t="s">
        <v>9</v>
      </c>
      <c r="B28" s="19" t="s">
        <v>89</v>
      </c>
      <c r="C28" s="19" t="s">
        <v>153</v>
      </c>
      <c r="D28" s="19" t="s">
        <v>171</v>
      </c>
      <c r="E28" s="28">
        <v>90000</v>
      </c>
    </row>
    <row r="29" spans="1:5" x14ac:dyDescent="0.25">
      <c r="A29" s="19" t="s">
        <v>9</v>
      </c>
      <c r="B29" s="19" t="s">
        <v>89</v>
      </c>
      <c r="C29" s="19" t="s">
        <v>153</v>
      </c>
      <c r="D29" s="19" t="s">
        <v>172</v>
      </c>
      <c r="E29" s="28">
        <v>350000</v>
      </c>
    </row>
    <row r="30" spans="1:5" ht="15.75" thickBot="1" x14ac:dyDescent="0.3">
      <c r="A30" s="58" t="s">
        <v>9</v>
      </c>
      <c r="B30" s="58" t="s">
        <v>89</v>
      </c>
      <c r="C30" s="58" t="s">
        <v>153</v>
      </c>
      <c r="D30" s="58" t="s">
        <v>173</v>
      </c>
      <c r="E30" s="60">
        <v>20000</v>
      </c>
    </row>
    <row r="31" spans="1:5" ht="15.75" thickBot="1" x14ac:dyDescent="0.3">
      <c r="A31" s="52" t="s">
        <v>9</v>
      </c>
      <c r="B31" s="50" t="s">
        <v>89</v>
      </c>
      <c r="C31" s="50" t="s">
        <v>153</v>
      </c>
      <c r="D31" s="50" t="s">
        <v>588</v>
      </c>
      <c r="E31" s="59">
        <f>SUM(E26:E30)</f>
        <v>780000</v>
      </c>
    </row>
    <row r="32" spans="1:5" ht="15.75" thickBot="1" x14ac:dyDescent="0.3">
      <c r="A32" s="49"/>
      <c r="B32" s="49"/>
      <c r="C32" s="49"/>
      <c r="D32" s="50"/>
      <c r="E32" s="59"/>
    </row>
    <row r="33" spans="1:5" ht="15.75" thickBot="1" x14ac:dyDescent="0.3">
      <c r="A33" s="50" t="s">
        <v>5</v>
      </c>
      <c r="B33" s="50" t="s">
        <v>87</v>
      </c>
      <c r="C33" s="50" t="s">
        <v>151</v>
      </c>
      <c r="D33" s="50" t="s">
        <v>174</v>
      </c>
      <c r="E33" s="59">
        <v>450000</v>
      </c>
    </row>
    <row r="34" spans="1:5" ht="15.75" thickBot="1" x14ac:dyDescent="0.3">
      <c r="A34" s="26"/>
      <c r="B34" s="26"/>
      <c r="C34" s="26"/>
      <c r="D34" s="26"/>
      <c r="E34" s="63"/>
    </row>
    <row r="35" spans="1:5" ht="15.75" thickBot="1" x14ac:dyDescent="0.3">
      <c r="A35" s="27" t="s">
        <v>6</v>
      </c>
      <c r="B35" s="27" t="s">
        <v>586</v>
      </c>
      <c r="C35" s="27" t="s">
        <v>153</v>
      </c>
      <c r="D35" s="27" t="s">
        <v>177</v>
      </c>
      <c r="E35" s="65">
        <v>245000</v>
      </c>
    </row>
    <row r="36" spans="1:5" ht="15.75" thickBot="1" x14ac:dyDescent="0.3">
      <c r="A36" s="48"/>
      <c r="B36" s="49"/>
      <c r="C36" s="49"/>
      <c r="D36" s="50" t="s">
        <v>589</v>
      </c>
      <c r="E36" s="51">
        <f>E6+E21+E23+E31+E33+E35</f>
        <v>2240000</v>
      </c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TRAM 2024. a eelarve</vt:lpstr>
      <vt:lpstr>Lisa 1 THK objektide nimekiri</vt:lpstr>
      <vt:lpstr>Lisa 2 Investeeringute nimekiri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Õis</dc:creator>
  <cp:lastModifiedBy>Mairi Roots</cp:lastModifiedBy>
  <dcterms:created xsi:type="dcterms:W3CDTF">2024-01-03T07:39:48Z</dcterms:created>
  <dcterms:modified xsi:type="dcterms:W3CDTF">2024-03-19T13:19:10Z</dcterms:modified>
</cp:coreProperties>
</file>